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240" windowHeight="7335" tabRatio="574"/>
  </bookViews>
  <sheets>
    <sheet name="2022年4-6月" sheetId="6" r:id="rId1"/>
  </sheets>
  <definedNames>
    <definedName name="_xlnm.Print_Area" localSheetId="0">'2022年4-6月'!$A$1:$AN$62</definedName>
    <definedName name="_xlnm.Print_Titles" localSheetId="0">'2022年4-6月'!$A:$F,'2022年4-6月'!$1:$16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6" l="1"/>
  <c r="F32" i="6"/>
  <c r="F33" i="6"/>
  <c r="F34" i="6"/>
  <c r="F35" i="6"/>
  <c r="F36" i="6"/>
  <c r="F37" i="6"/>
  <c r="AK19" i="6" l="1"/>
  <c r="AK21" i="6" s="1"/>
  <c r="AM21" i="6" s="1"/>
  <c r="AH19" i="6"/>
  <c r="AH21" i="6" s="1"/>
  <c r="AJ21" i="6" s="1"/>
  <c r="AE19" i="6"/>
  <c r="AE21" i="6" s="1"/>
  <c r="AG21" i="6" s="1"/>
  <c r="AB19" i="6"/>
  <c r="AB21" i="6" s="1"/>
  <c r="AD21" i="6" s="1"/>
  <c r="Y19" i="6"/>
  <c r="Y21" i="6" s="1"/>
  <c r="AA21" i="6" s="1"/>
  <c r="V19" i="6"/>
  <c r="W61" i="6"/>
  <c r="F50" i="6" l="1"/>
  <c r="F51" i="6"/>
  <c r="F52" i="6"/>
  <c r="F53" i="6"/>
  <c r="L8" i="6"/>
  <c r="L11" i="6" s="1"/>
  <c r="J60" i="6"/>
  <c r="J59" i="6"/>
  <c r="J58" i="6"/>
  <c r="J57" i="6"/>
  <c r="J56" i="6"/>
  <c r="J55" i="6"/>
  <c r="J54" i="6"/>
  <c r="M54" i="6"/>
  <c r="M55" i="6"/>
  <c r="M56" i="6"/>
  <c r="M57" i="6"/>
  <c r="M58" i="6"/>
  <c r="M59" i="6"/>
  <c r="M60" i="6"/>
  <c r="M7" i="6" l="1"/>
  <c r="N15" i="6"/>
  <c r="S19" i="6" l="1"/>
  <c r="T61" i="6"/>
  <c r="O16" i="6"/>
  <c r="N16" i="6"/>
  <c r="O15" i="6"/>
  <c r="F55" i="6"/>
  <c r="F56" i="6"/>
  <c r="F57" i="6"/>
  <c r="F58" i="6"/>
  <c r="F59" i="6"/>
  <c r="F60" i="6"/>
  <c r="F22" i="6"/>
  <c r="F23" i="6"/>
  <c r="F24" i="6"/>
  <c r="F25" i="6"/>
  <c r="F26" i="6"/>
  <c r="F27" i="6"/>
  <c r="F28" i="6"/>
  <c r="F29" i="6"/>
  <c r="F30" i="6"/>
  <c r="F38" i="6"/>
  <c r="F39" i="6"/>
  <c r="F40" i="6"/>
  <c r="F41" i="6"/>
  <c r="F42" i="6"/>
  <c r="F43" i="6"/>
  <c r="F44" i="6"/>
  <c r="F45" i="6"/>
  <c r="F46" i="6"/>
  <c r="F47" i="6"/>
  <c r="F48" i="6"/>
  <c r="F49" i="6"/>
  <c r="F54" i="6"/>
  <c r="F21" i="6"/>
  <c r="M6" i="6" l="1"/>
  <c r="M8" i="6"/>
  <c r="M11" i="6" s="1"/>
  <c r="J35" i="6" s="1"/>
  <c r="Q61" i="6"/>
  <c r="N61" i="6"/>
  <c r="K61" i="6"/>
  <c r="H61" i="6"/>
  <c r="L7" i="6"/>
  <c r="L6" i="6"/>
  <c r="P19" i="6"/>
  <c r="M19" i="6"/>
  <c r="J19" i="6"/>
  <c r="G19" i="6"/>
  <c r="M35" i="6" l="1"/>
  <c r="J48" i="6"/>
  <c r="M40" i="6"/>
  <c r="M44" i="6"/>
  <c r="M37" i="6"/>
  <c r="M42" i="6"/>
  <c r="J43" i="6"/>
  <c r="J45" i="6"/>
  <c r="J38" i="6"/>
  <c r="J44" i="6"/>
  <c r="M39" i="6"/>
  <c r="M49" i="6"/>
  <c r="J36" i="6"/>
  <c r="M41" i="6"/>
  <c r="J42" i="6"/>
  <c r="M45" i="6"/>
  <c r="M46" i="6"/>
  <c r="J37" i="6"/>
  <c r="J46" i="6"/>
  <c r="J40" i="6"/>
  <c r="M47" i="6"/>
  <c r="M43" i="6"/>
  <c r="J49" i="6"/>
  <c r="J41" i="6"/>
  <c r="M48" i="6"/>
  <c r="M38" i="6"/>
  <c r="M36" i="6"/>
  <c r="J39" i="6"/>
  <c r="J47" i="6"/>
  <c r="F61" i="6"/>
  <c r="L10" i="6"/>
  <c r="L12" i="6" s="1"/>
  <c r="V22" i="6" l="1"/>
  <c r="X22" i="6" s="1"/>
  <c r="V34" i="6"/>
  <c r="X34" i="6" s="1"/>
  <c r="V46" i="6"/>
  <c r="X46" i="6" s="1"/>
  <c r="V58" i="6"/>
  <c r="X58" i="6" s="1"/>
  <c r="V23" i="6"/>
  <c r="X23" i="6" s="1"/>
  <c r="V35" i="6"/>
  <c r="X35" i="6" s="1"/>
  <c r="V47" i="6"/>
  <c r="X47" i="6" s="1"/>
  <c r="V59" i="6"/>
  <c r="X59" i="6" s="1"/>
  <c r="V24" i="6"/>
  <c r="X24" i="6" s="1"/>
  <c r="V36" i="6"/>
  <c r="X36" i="6" s="1"/>
  <c r="V48" i="6"/>
  <c r="X48" i="6" s="1"/>
  <c r="V60" i="6"/>
  <c r="X60" i="6" s="1"/>
  <c r="V37" i="6"/>
  <c r="X37" i="6" s="1"/>
  <c r="V49" i="6"/>
  <c r="X49" i="6" s="1"/>
  <c r="V21" i="6"/>
  <c r="V26" i="6"/>
  <c r="X26" i="6" s="1"/>
  <c r="V38" i="6"/>
  <c r="X38" i="6" s="1"/>
  <c r="V50" i="6"/>
  <c r="X50" i="6" s="1"/>
  <c r="V28" i="6"/>
  <c r="X28" i="6" s="1"/>
  <c r="V52" i="6"/>
  <c r="X52" i="6" s="1"/>
  <c r="V53" i="6"/>
  <c r="X53" i="6" s="1"/>
  <c r="V30" i="6"/>
  <c r="X30" i="6" s="1"/>
  <c r="V42" i="6"/>
  <c r="X42" i="6" s="1"/>
  <c r="V54" i="6"/>
  <c r="X54" i="6" s="1"/>
  <c r="V55" i="6"/>
  <c r="X55" i="6" s="1"/>
  <c r="V32" i="6"/>
  <c r="X32" i="6" s="1"/>
  <c r="V56" i="6"/>
  <c r="X56" i="6" s="1"/>
  <c r="V45" i="6"/>
  <c r="X45" i="6" s="1"/>
  <c r="V25" i="6"/>
  <c r="X25" i="6" s="1"/>
  <c r="V27" i="6"/>
  <c r="X27" i="6" s="1"/>
  <c r="V39" i="6"/>
  <c r="X39" i="6" s="1"/>
  <c r="V51" i="6"/>
  <c r="X51" i="6" s="1"/>
  <c r="V40" i="6"/>
  <c r="X40" i="6" s="1"/>
  <c r="V29" i="6"/>
  <c r="X29" i="6" s="1"/>
  <c r="V41" i="6"/>
  <c r="X41" i="6" s="1"/>
  <c r="V43" i="6"/>
  <c r="X43" i="6" s="1"/>
  <c r="V31" i="6"/>
  <c r="X31" i="6" s="1"/>
  <c r="V44" i="6"/>
  <c r="X44" i="6" s="1"/>
  <c r="V33" i="6"/>
  <c r="X33" i="6" s="1"/>
  <c r="V57" i="6"/>
  <c r="X57" i="6" s="1"/>
  <c r="G50" i="6"/>
  <c r="I50" i="6" s="1"/>
  <c r="G53" i="6"/>
  <c r="I53" i="6" s="1"/>
  <c r="G52" i="6"/>
  <c r="I52" i="6" s="1"/>
  <c r="G51" i="6"/>
  <c r="I51" i="6" s="1"/>
  <c r="S25" i="6"/>
  <c r="U25" i="6" s="1"/>
  <c r="S31" i="6"/>
  <c r="U31" i="6" s="1"/>
  <c r="S37" i="6"/>
  <c r="U37" i="6" s="1"/>
  <c r="S43" i="6"/>
  <c r="U43" i="6" s="1"/>
  <c r="S49" i="6"/>
  <c r="U49" i="6" s="1"/>
  <c r="S55" i="6"/>
  <c r="U55" i="6" s="1"/>
  <c r="S21" i="6"/>
  <c r="U21" i="6" s="1"/>
  <c r="P27" i="6"/>
  <c r="R27" i="6" s="1"/>
  <c r="P33" i="6"/>
  <c r="R33" i="6" s="1"/>
  <c r="P39" i="6"/>
  <c r="R39" i="6" s="1"/>
  <c r="P45" i="6"/>
  <c r="R45" i="6" s="1"/>
  <c r="P51" i="6"/>
  <c r="R51" i="6" s="1"/>
  <c r="P57" i="6"/>
  <c r="R57" i="6" s="1"/>
  <c r="G22" i="6"/>
  <c r="I22" i="6" s="1"/>
  <c r="G28" i="6"/>
  <c r="I28" i="6" s="1"/>
  <c r="G34" i="6"/>
  <c r="I34" i="6" s="1"/>
  <c r="G40" i="6"/>
  <c r="I40" i="6" s="1"/>
  <c r="G46" i="6"/>
  <c r="I46" i="6" s="1"/>
  <c r="G58" i="6"/>
  <c r="I58" i="6" s="1"/>
  <c r="S26" i="6"/>
  <c r="U26" i="6" s="1"/>
  <c r="S32" i="6"/>
  <c r="U32" i="6" s="1"/>
  <c r="S38" i="6"/>
  <c r="U38" i="6" s="1"/>
  <c r="S44" i="6"/>
  <c r="U44" i="6" s="1"/>
  <c r="S50" i="6"/>
  <c r="U50" i="6" s="1"/>
  <c r="S56" i="6"/>
  <c r="U56" i="6" s="1"/>
  <c r="P22" i="6"/>
  <c r="R22" i="6" s="1"/>
  <c r="P28" i="6"/>
  <c r="R28" i="6" s="1"/>
  <c r="P34" i="6"/>
  <c r="R34" i="6" s="1"/>
  <c r="P40" i="6"/>
  <c r="R40" i="6" s="1"/>
  <c r="P46" i="6"/>
  <c r="R46" i="6" s="1"/>
  <c r="P52" i="6"/>
  <c r="R52" i="6" s="1"/>
  <c r="P58" i="6"/>
  <c r="R58" i="6" s="1"/>
  <c r="G23" i="6"/>
  <c r="I23" i="6" s="1"/>
  <c r="G29" i="6"/>
  <c r="I29" i="6" s="1"/>
  <c r="G35" i="6"/>
  <c r="I35" i="6" s="1"/>
  <c r="G41" i="6"/>
  <c r="I41" i="6" s="1"/>
  <c r="G47" i="6"/>
  <c r="I47" i="6" s="1"/>
  <c r="G59" i="6"/>
  <c r="I59" i="6" s="1"/>
  <c r="G24" i="6"/>
  <c r="I24" i="6" s="1"/>
  <c r="G30" i="6"/>
  <c r="I30" i="6" s="1"/>
  <c r="G42" i="6"/>
  <c r="I42" i="6" s="1"/>
  <c r="G48" i="6"/>
  <c r="I48" i="6" s="1"/>
  <c r="G54" i="6"/>
  <c r="I54" i="6" s="1"/>
  <c r="S22" i="6"/>
  <c r="U22" i="6" s="1"/>
  <c r="S34" i="6"/>
  <c r="U34" i="6" s="1"/>
  <c r="S46" i="6"/>
  <c r="U46" i="6" s="1"/>
  <c r="S58" i="6"/>
  <c r="U58" i="6" s="1"/>
  <c r="P30" i="6"/>
  <c r="R30" i="6" s="1"/>
  <c r="P42" i="6"/>
  <c r="R42" i="6" s="1"/>
  <c r="P54" i="6"/>
  <c r="R54" i="6" s="1"/>
  <c r="G37" i="6"/>
  <c r="I37" i="6" s="1"/>
  <c r="G49" i="6"/>
  <c r="I49" i="6" s="1"/>
  <c r="G21" i="6"/>
  <c r="S27" i="6"/>
  <c r="U27" i="6" s="1"/>
  <c r="S33" i="6"/>
  <c r="U33" i="6" s="1"/>
  <c r="S39" i="6"/>
  <c r="U39" i="6" s="1"/>
  <c r="S45" i="6"/>
  <c r="U45" i="6" s="1"/>
  <c r="S51" i="6"/>
  <c r="U51" i="6" s="1"/>
  <c r="S57" i="6"/>
  <c r="U57" i="6" s="1"/>
  <c r="P23" i="6"/>
  <c r="R23" i="6" s="1"/>
  <c r="P29" i="6"/>
  <c r="R29" i="6" s="1"/>
  <c r="P35" i="6"/>
  <c r="R35" i="6" s="1"/>
  <c r="P41" i="6"/>
  <c r="R41" i="6" s="1"/>
  <c r="P47" i="6"/>
  <c r="R47" i="6" s="1"/>
  <c r="P53" i="6"/>
  <c r="R53" i="6" s="1"/>
  <c r="P59" i="6"/>
  <c r="R59" i="6" s="1"/>
  <c r="G36" i="6"/>
  <c r="I36" i="6" s="1"/>
  <c r="G60" i="6"/>
  <c r="I60" i="6" s="1"/>
  <c r="S28" i="6"/>
  <c r="U28" i="6" s="1"/>
  <c r="S40" i="6"/>
  <c r="U40" i="6" s="1"/>
  <c r="S52" i="6"/>
  <c r="U52" i="6" s="1"/>
  <c r="P24" i="6"/>
  <c r="R24" i="6" s="1"/>
  <c r="P36" i="6"/>
  <c r="R36" i="6" s="1"/>
  <c r="P48" i="6"/>
  <c r="R48" i="6" s="1"/>
  <c r="P60" i="6"/>
  <c r="R60" i="6" s="1"/>
  <c r="G25" i="6"/>
  <c r="I25" i="6" s="1"/>
  <c r="G31" i="6"/>
  <c r="I31" i="6" s="1"/>
  <c r="G43" i="6"/>
  <c r="I43" i="6" s="1"/>
  <c r="G55" i="6"/>
  <c r="I55" i="6" s="1"/>
  <c r="S23" i="6"/>
  <c r="S29" i="6"/>
  <c r="U29" i="6" s="1"/>
  <c r="S35" i="6"/>
  <c r="U35" i="6" s="1"/>
  <c r="S41" i="6"/>
  <c r="U41" i="6" s="1"/>
  <c r="S47" i="6"/>
  <c r="U47" i="6" s="1"/>
  <c r="S53" i="6"/>
  <c r="U53" i="6" s="1"/>
  <c r="S59" i="6"/>
  <c r="U59" i="6" s="1"/>
  <c r="P25" i="6"/>
  <c r="R25" i="6" s="1"/>
  <c r="P31" i="6"/>
  <c r="R31" i="6" s="1"/>
  <c r="P37" i="6"/>
  <c r="R37" i="6" s="1"/>
  <c r="P43" i="6"/>
  <c r="R43" i="6" s="1"/>
  <c r="P49" i="6"/>
  <c r="R49" i="6" s="1"/>
  <c r="P55" i="6"/>
  <c r="R55" i="6" s="1"/>
  <c r="P21" i="6"/>
  <c r="G26" i="6"/>
  <c r="I26" i="6" s="1"/>
  <c r="G32" i="6"/>
  <c r="I32" i="6" s="1"/>
  <c r="G38" i="6"/>
  <c r="I38" i="6" s="1"/>
  <c r="G44" i="6"/>
  <c r="I44" i="6" s="1"/>
  <c r="G56" i="6"/>
  <c r="I56" i="6" s="1"/>
  <c r="S24" i="6"/>
  <c r="U24" i="6" s="1"/>
  <c r="S30" i="6"/>
  <c r="U30" i="6" s="1"/>
  <c r="S36" i="6"/>
  <c r="U36" i="6" s="1"/>
  <c r="S42" i="6"/>
  <c r="U42" i="6" s="1"/>
  <c r="S48" i="6"/>
  <c r="U48" i="6" s="1"/>
  <c r="S54" i="6"/>
  <c r="U54" i="6" s="1"/>
  <c r="S60" i="6"/>
  <c r="U60" i="6" s="1"/>
  <c r="P26" i="6"/>
  <c r="R26" i="6" s="1"/>
  <c r="P32" i="6"/>
  <c r="R32" i="6" s="1"/>
  <c r="P38" i="6"/>
  <c r="R38" i="6" s="1"/>
  <c r="P44" i="6"/>
  <c r="R44" i="6" s="1"/>
  <c r="P50" i="6"/>
  <c r="R50" i="6" s="1"/>
  <c r="P56" i="6"/>
  <c r="R56" i="6" s="1"/>
  <c r="G27" i="6"/>
  <c r="I27" i="6" s="1"/>
  <c r="G33" i="6"/>
  <c r="I33" i="6" s="1"/>
  <c r="G39" i="6"/>
  <c r="I39" i="6" s="1"/>
  <c r="G45" i="6"/>
  <c r="I45" i="6" s="1"/>
  <c r="G57" i="6"/>
  <c r="I57" i="6" s="1"/>
  <c r="O47" i="6"/>
  <c r="O48" i="6"/>
  <c r="O49" i="6"/>
  <c r="O36" i="6"/>
  <c r="O37" i="6"/>
  <c r="O38" i="6"/>
  <c r="O43" i="6"/>
  <c r="O42" i="6"/>
  <c r="O40" i="6"/>
  <c r="M10" i="6"/>
  <c r="O44" i="6"/>
  <c r="O39" i="6"/>
  <c r="O45" i="6"/>
  <c r="O46" i="6"/>
  <c r="O41" i="6"/>
  <c r="O35" i="6"/>
  <c r="V61" i="6" l="1"/>
  <c r="X61" i="6" s="1"/>
  <c r="X21" i="6"/>
  <c r="J30" i="6"/>
  <c r="L30" i="6" s="1"/>
  <c r="J28" i="6"/>
  <c r="L28" i="6" s="1"/>
  <c r="J50" i="6"/>
  <c r="L50" i="6" s="1"/>
  <c r="J24" i="6"/>
  <c r="L24" i="6" s="1"/>
  <c r="J22" i="6"/>
  <c r="L22" i="6" s="1"/>
  <c r="J32" i="6"/>
  <c r="L32" i="6" s="1"/>
  <c r="J53" i="6"/>
  <c r="L53" i="6" s="1"/>
  <c r="J51" i="6"/>
  <c r="L51" i="6" s="1"/>
  <c r="J26" i="6"/>
  <c r="L26" i="6" s="1"/>
  <c r="J27" i="6"/>
  <c r="L27" i="6" s="1"/>
  <c r="J34" i="6"/>
  <c r="L34" i="6" s="1"/>
  <c r="J23" i="6"/>
  <c r="L23" i="6" s="1"/>
  <c r="J29" i="6"/>
  <c r="L29" i="6" s="1"/>
  <c r="J33" i="6"/>
  <c r="L33" i="6" s="1"/>
  <c r="J31" i="6"/>
  <c r="L31" i="6" s="1"/>
  <c r="J52" i="6"/>
  <c r="L52" i="6" s="1"/>
  <c r="J25" i="6"/>
  <c r="L25" i="6" s="1"/>
  <c r="J21" i="6"/>
  <c r="M51" i="6"/>
  <c r="O51" i="6" s="1"/>
  <c r="M30" i="6"/>
  <c r="O30" i="6" s="1"/>
  <c r="M32" i="6"/>
  <c r="O32" i="6" s="1"/>
  <c r="M28" i="6"/>
  <c r="O28" i="6" s="1"/>
  <c r="M31" i="6"/>
  <c r="O31" i="6" s="1"/>
  <c r="M26" i="6"/>
  <c r="O26" i="6" s="1"/>
  <c r="M34" i="6"/>
  <c r="O34" i="6" s="1"/>
  <c r="M21" i="6"/>
  <c r="M27" i="6"/>
  <c r="O27" i="6" s="1"/>
  <c r="M52" i="6"/>
  <c r="O52" i="6" s="1"/>
  <c r="M50" i="6"/>
  <c r="O50" i="6" s="1"/>
  <c r="M24" i="6"/>
  <c r="O24" i="6" s="1"/>
  <c r="M33" i="6"/>
  <c r="O33" i="6" s="1"/>
  <c r="M23" i="6"/>
  <c r="O23" i="6" s="1"/>
  <c r="M29" i="6"/>
  <c r="O29" i="6" s="1"/>
  <c r="M25" i="6"/>
  <c r="O25" i="6" s="1"/>
  <c r="M22" i="6"/>
  <c r="O22" i="6" s="1"/>
  <c r="M53" i="6"/>
  <c r="O53" i="6" s="1"/>
  <c r="O57" i="6"/>
  <c r="O59" i="6"/>
  <c r="O56" i="6"/>
  <c r="O54" i="6"/>
  <c r="O58" i="6"/>
  <c r="O60" i="6"/>
  <c r="O55" i="6"/>
  <c r="L60" i="6"/>
  <c r="L36" i="6"/>
  <c r="L56" i="6"/>
  <c r="L44" i="6"/>
  <c r="L35" i="6"/>
  <c r="L42" i="6"/>
  <c r="L49" i="6"/>
  <c r="L48" i="6"/>
  <c r="L37" i="6"/>
  <c r="L47" i="6"/>
  <c r="L45" i="6"/>
  <c r="L38" i="6"/>
  <c r="L43" i="6"/>
  <c r="L57" i="6"/>
  <c r="L55" i="6"/>
  <c r="L46" i="6"/>
  <c r="L39" i="6"/>
  <c r="L41" i="6"/>
  <c r="L54" i="6"/>
  <c r="L58" i="6"/>
  <c r="L40" i="6"/>
  <c r="L59" i="6"/>
  <c r="S61" i="6"/>
  <c r="U61" i="6" s="1"/>
  <c r="U23" i="6"/>
  <c r="M12" i="6"/>
  <c r="G61" i="6"/>
  <c r="I61" i="6" s="1"/>
  <c r="I21" i="6"/>
  <c r="P61" i="6"/>
  <c r="R61" i="6" s="1"/>
  <c r="R21" i="6"/>
  <c r="J61" i="6" l="1"/>
  <c r="L61" i="6" s="1"/>
  <c r="L21" i="6"/>
  <c r="M61" i="6"/>
  <c r="O61" i="6" s="1"/>
  <c r="O21" i="6"/>
</calcChain>
</file>

<file path=xl/sharedStrings.xml><?xml version="1.0" encoding="utf-8"?>
<sst xmlns="http://schemas.openxmlformats.org/spreadsheetml/2006/main" count="180" uniqueCount="88">
  <si>
    <t>職級</t>
    <phoneticPr fontId="3" type="noConversion"/>
  </si>
  <si>
    <t>營業員</t>
    <phoneticPr fontId="3" type="noConversion"/>
  </si>
  <si>
    <t>高級營業員</t>
  </si>
  <si>
    <t>高級營業員</t>
    <phoneticPr fontId="3" type="noConversion"/>
  </si>
  <si>
    <t>高級主任</t>
  </si>
  <si>
    <t>副主任</t>
  </si>
  <si>
    <t>KPI 2</t>
  </si>
  <si>
    <t>KPI 3</t>
  </si>
  <si>
    <t>KPI 4</t>
  </si>
  <si>
    <t>KPI 5</t>
  </si>
  <si>
    <t>KPI 7</t>
  </si>
  <si>
    <t>KPI 8</t>
  </si>
  <si>
    <t>KPI 9</t>
  </si>
  <si>
    <t>KPI 10</t>
  </si>
  <si>
    <t>KPI 1</t>
    <phoneticPr fontId="3" type="noConversion"/>
  </si>
  <si>
    <t>KPI 6</t>
  </si>
  <si>
    <t>KPI 11</t>
    <phoneticPr fontId="5" type="noConversion"/>
  </si>
  <si>
    <t>職位</t>
    <phoneticPr fontId="3" type="noConversion"/>
  </si>
  <si>
    <t>售價達或超過港幣20萬等值的標價類產品銷售件數</t>
    <phoneticPr fontId="3" type="noConversion"/>
  </si>
  <si>
    <t>目標</t>
    <phoneticPr fontId="3" type="noConversion"/>
  </si>
  <si>
    <t>達標率</t>
    <phoneticPr fontId="3" type="noConversion"/>
  </si>
  <si>
    <t>銷售(季度)</t>
    <phoneticPr fontId="3" type="noConversion"/>
  </si>
  <si>
    <t>KPI 目標</t>
    <phoneticPr fontId="3" type="noConversion"/>
  </si>
  <si>
    <t>項目</t>
    <phoneticPr fontId="3" type="noConversion"/>
  </si>
  <si>
    <t>營業副經理或以上除外</t>
    <phoneticPr fontId="3" type="noConversion"/>
  </si>
  <si>
    <t>姓名</t>
    <phoneticPr fontId="3" type="noConversion"/>
  </si>
  <si>
    <t>人數</t>
    <phoneticPr fontId="3" type="noConversion"/>
  </si>
  <si>
    <t>總計</t>
    <phoneticPr fontId="3" type="noConversion"/>
  </si>
  <si>
    <t>經理</t>
  </si>
  <si>
    <t>副經理</t>
  </si>
  <si>
    <t>主任</t>
  </si>
  <si>
    <t>總銷售金額</t>
    <phoneticPr fontId="3" type="noConversion"/>
  </si>
  <si>
    <t>TS6</t>
    <phoneticPr fontId="3" type="noConversion"/>
  </si>
  <si>
    <t>黃白金銷售重量(両)</t>
    <phoneticPr fontId="3" type="noConversion"/>
  </si>
  <si>
    <t>標價類銷售額 (J1,J2,J3,J4)</t>
    <phoneticPr fontId="3" type="noConversion"/>
  </si>
  <si>
    <t>標價類毛利金額</t>
    <phoneticPr fontId="3" type="noConversion"/>
  </si>
  <si>
    <t>DIY銷售額</t>
    <phoneticPr fontId="3" type="noConversion"/>
  </si>
  <si>
    <t>員工號碼</t>
    <phoneticPr fontId="3" type="noConversion"/>
  </si>
  <si>
    <t>部門</t>
    <phoneticPr fontId="3" type="noConversion"/>
  </si>
  <si>
    <t>企業禮品銷售金額</t>
    <phoneticPr fontId="3" type="noConversion"/>
  </si>
  <si>
    <t>營業員</t>
  </si>
  <si>
    <t>珠石部</t>
  </si>
  <si>
    <t>金飾部</t>
  </si>
  <si>
    <t>鐘錶部</t>
  </si>
  <si>
    <t>KPI 1總銷售金額</t>
    <phoneticPr fontId="3" type="noConversion"/>
  </si>
  <si>
    <t>標價類銷售額 (非J1,J2,J3,J4)</t>
    <phoneticPr fontId="3" type="noConversion"/>
  </si>
  <si>
    <t>KPI 4標價類銷售額 (非J1,J2,J3,J4)</t>
    <phoneticPr fontId="3" type="noConversion"/>
  </si>
  <si>
    <t>KPI 8企業禮品銷售金額</t>
    <phoneticPr fontId="3" type="noConversion"/>
  </si>
  <si>
    <t>KPI 5標價類毛利金額</t>
    <phoneticPr fontId="3" type="noConversion"/>
  </si>
  <si>
    <t>KPI 6DIY銷售額</t>
    <phoneticPr fontId="3" type="noConversion"/>
  </si>
  <si>
    <t>KPI 7售價達或超過港幣20萬等值
的標價類產品銷售件數</t>
    <phoneticPr fontId="3" type="noConversion"/>
  </si>
  <si>
    <t>超過36個月之標價類存貨銷售金額</t>
    <phoneticPr fontId="3" type="noConversion"/>
  </si>
  <si>
    <t>會員消費額佔比(%)</t>
    <phoneticPr fontId="3" type="noConversion"/>
  </si>
  <si>
    <t>KPI 10會員消費額佔比(%)</t>
    <phoneticPr fontId="3" type="noConversion"/>
  </si>
  <si>
    <t>會員開戶人數</t>
    <phoneticPr fontId="3" type="noConversion"/>
  </si>
  <si>
    <t>KPI 11會員開戶人數</t>
    <phoneticPr fontId="3" type="noConversion"/>
  </si>
  <si>
    <t>珠石部</t>
    <phoneticPr fontId="3" type="noConversion"/>
  </si>
  <si>
    <t>金飾部</t>
    <phoneticPr fontId="3" type="noConversion"/>
  </si>
  <si>
    <t>珠石加鐘錶人數</t>
    <phoneticPr fontId="3" type="noConversion"/>
  </si>
  <si>
    <t>KPI 目標
(両數)</t>
    <phoneticPr fontId="3" type="noConversion"/>
  </si>
  <si>
    <t>部門</t>
    <phoneticPr fontId="3" type="noConversion"/>
  </si>
  <si>
    <t>總人數</t>
    <phoneticPr fontId="3" type="noConversion"/>
  </si>
  <si>
    <t>同事人數</t>
    <phoneticPr fontId="3" type="noConversion"/>
  </si>
  <si>
    <t>份數佔比</t>
    <phoneticPr fontId="3" type="noConversion"/>
  </si>
  <si>
    <t>KPI2</t>
    <phoneticPr fontId="3" type="noConversion"/>
  </si>
  <si>
    <t>KPI3</t>
    <phoneticPr fontId="3" type="noConversion"/>
  </si>
  <si>
    <t>按個人成績</t>
  </si>
  <si>
    <t>按個人成績</t>
    <phoneticPr fontId="3" type="noConversion"/>
  </si>
  <si>
    <t>按全店成績</t>
    <phoneticPr fontId="3" type="noConversion"/>
  </si>
  <si>
    <t>評分方式</t>
    <phoneticPr fontId="3" type="noConversion"/>
  </si>
  <si>
    <t>項目</t>
    <phoneticPr fontId="3" type="noConversion"/>
  </si>
  <si>
    <t>份數
佔比</t>
    <phoneticPr fontId="3" type="noConversion"/>
  </si>
  <si>
    <t>副主任</t>
    <phoneticPr fontId="3" type="noConversion"/>
  </si>
  <si>
    <t>主任</t>
    <phoneticPr fontId="3" type="noConversion"/>
  </si>
  <si>
    <t>高級主任</t>
    <phoneticPr fontId="3" type="noConversion"/>
  </si>
  <si>
    <t>目標(件數)</t>
    <phoneticPr fontId="3" type="noConversion"/>
  </si>
  <si>
    <t>銷售(件數)</t>
    <phoneticPr fontId="3" type="noConversion"/>
  </si>
  <si>
    <t>KPI 9超過36個月之標價類存貨銷售金額</t>
    <phoneticPr fontId="3" type="noConversion"/>
  </si>
  <si>
    <t>鐘錶部</t>
    <phoneticPr fontId="3" type="noConversion"/>
  </si>
  <si>
    <t>珠石部</t>
    <phoneticPr fontId="3" type="noConversion"/>
  </si>
  <si>
    <t>金飾部(佔比)</t>
    <phoneticPr fontId="3" type="noConversion"/>
  </si>
  <si>
    <t>珠石部(佔比)</t>
    <phoneticPr fontId="3" type="noConversion"/>
  </si>
  <si>
    <t>KPI 2黃白金銷售重量</t>
    <phoneticPr fontId="3" type="noConversion"/>
  </si>
  <si>
    <t>KPI 3標價類銷售額 (J1,J2,J3,J4)</t>
    <phoneticPr fontId="3" type="noConversion"/>
  </si>
  <si>
    <t>銷售(季度)</t>
    <phoneticPr fontId="3" type="noConversion"/>
  </si>
  <si>
    <t>達標率</t>
    <phoneticPr fontId="3" type="noConversion"/>
  </si>
  <si>
    <t>2022年分行員工個人KPI指標</t>
    <phoneticPr fontId="3" type="noConversion"/>
  </si>
  <si>
    <t>KPI 季度： 4-6月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</si>
</sst>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76" formatCode="_(* #,##0_);_(* \(#,##0\);_(* &quot;-&quot;??_);_(@_)"/>
    <numFmt numFmtId="177" formatCode="0.000_);\(0.000\)"/>
    <numFmt numFmtId="178" formatCode="0.0_);[Red]\(0.0\)"/>
    <numFmt numFmtId="179" formatCode="0_);[Red]\(0\)"/>
    <numFmt numFmtId="180" formatCode="_(* #,##0.0_);_(* \(#,##0.0\);_(* &quot;-&quot;??_);_(@_)"/>
  </numFmts>
  <fonts count="1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微軟正黑體"/>
      <family val="2"/>
      <charset val="136"/>
    </font>
    <font>
      <sz val="9"/>
      <name val="新細明體"/>
      <family val="1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28"/>
      <color theme="1"/>
      <name val="微軟正黑體"/>
      <family val="2"/>
      <charset val="136"/>
    </font>
    <font>
      <b/>
      <sz val="12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FDC7E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6" fontId="1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176" fontId="1" fillId="0" borderId="0" xfId="1" applyNumberFormat="1" applyFont="1">
      <alignment vertical="center"/>
    </xf>
    <xf numFmtId="9" fontId="1" fillId="0" borderId="0" xfId="2" applyFont="1">
      <alignment vertical="center"/>
    </xf>
    <xf numFmtId="176" fontId="1" fillId="0" borderId="1" xfId="1" applyNumberFormat="1" applyFont="1" applyBorder="1" applyAlignment="1">
      <alignment vertical="center"/>
    </xf>
    <xf numFmtId="176" fontId="1" fillId="0" borderId="0" xfId="1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43" fontId="1" fillId="0" borderId="1" xfId="1" applyNumberFormat="1" applyFont="1" applyBorder="1" applyAlignment="1">
      <alignment vertical="center"/>
    </xf>
    <xf numFmtId="0" fontId="6" fillId="2" borderId="1" xfId="3" applyFont="1" applyBorder="1">
      <alignment vertical="center"/>
    </xf>
    <xf numFmtId="179" fontId="1" fillId="0" borderId="1" xfId="0" applyNumberFormat="1" applyFont="1" applyBorder="1">
      <alignment vertical="center"/>
    </xf>
    <xf numFmtId="0" fontId="6" fillId="6" borderId="1" xfId="0" applyFont="1" applyFill="1" applyBorder="1">
      <alignment vertical="center"/>
    </xf>
    <xf numFmtId="176" fontId="6" fillId="8" borderId="1" xfId="1" applyNumberFormat="1" applyFont="1" applyFill="1" applyBorder="1" applyAlignment="1">
      <alignment horizontal="left" vertical="center"/>
    </xf>
    <xf numFmtId="176" fontId="6" fillId="8" borderId="1" xfId="1" applyNumberFormat="1" applyFont="1" applyFill="1" applyBorder="1">
      <alignment vertical="center"/>
    </xf>
    <xf numFmtId="9" fontId="1" fillId="0" borderId="1" xfId="0" applyNumberFormat="1" applyFont="1" applyBorder="1">
      <alignment vertical="center"/>
    </xf>
    <xf numFmtId="176" fontId="6" fillId="6" borderId="1" xfId="1" applyNumberFormat="1" applyFont="1" applyFill="1" applyBorder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6" fillId="6" borderId="1" xfId="4" applyFont="1" applyFill="1" applyBorder="1" applyAlignment="1">
      <alignment horizontal="left" vertical="center"/>
    </xf>
    <xf numFmtId="9" fontId="6" fillId="6" borderId="1" xfId="4" applyNumberFormat="1" applyFont="1" applyFill="1" applyBorder="1" applyAlignment="1">
      <alignment horizontal="left" vertical="center"/>
    </xf>
    <xf numFmtId="176" fontId="1" fillId="0" borderId="0" xfId="1" applyNumberFormat="1" applyFont="1" applyAlignment="1">
      <alignment horizontal="right" vertical="center"/>
    </xf>
    <xf numFmtId="9" fontId="6" fillId="6" borderId="1" xfId="2" applyFont="1" applyFill="1" applyBorder="1" applyAlignment="1">
      <alignment horizontal="right" vertical="center"/>
    </xf>
    <xf numFmtId="0" fontId="8" fillId="9" borderId="1" xfId="5" applyFont="1" applyFill="1" applyBorder="1" applyAlignment="1">
      <alignment vertical="center"/>
    </xf>
    <xf numFmtId="176" fontId="1" fillId="10" borderId="1" xfId="1" applyNumberFormat="1" applyFont="1" applyFill="1" applyBorder="1" applyAlignment="1">
      <alignment vertical="center"/>
    </xf>
    <xf numFmtId="176" fontId="4" fillId="10" borderId="1" xfId="1" applyNumberFormat="1" applyFont="1" applyFill="1" applyBorder="1">
      <alignment vertical="center"/>
    </xf>
    <xf numFmtId="177" fontId="4" fillId="10" borderId="1" xfId="1" applyNumberFormat="1" applyFont="1" applyFill="1" applyBorder="1">
      <alignment vertical="center"/>
    </xf>
    <xf numFmtId="0" fontId="1" fillId="10" borderId="1" xfId="0" applyFont="1" applyFill="1" applyBorder="1">
      <alignment vertical="center"/>
    </xf>
    <xf numFmtId="0" fontId="1" fillId="10" borderId="1" xfId="0" applyFont="1" applyFill="1" applyBorder="1" applyAlignment="1">
      <alignment vertical="top"/>
    </xf>
    <xf numFmtId="0" fontId="1" fillId="0" borderId="1" xfId="0" applyFont="1" applyFill="1" applyBorder="1">
      <alignment vertical="center"/>
    </xf>
    <xf numFmtId="179" fontId="1" fillId="0" borderId="1" xfId="0" applyNumberFormat="1" applyFont="1" applyFill="1" applyBorder="1">
      <alignment vertical="center"/>
    </xf>
    <xf numFmtId="0" fontId="6" fillId="7" borderId="1" xfId="0" applyFont="1" applyFill="1" applyBorder="1">
      <alignment vertical="center"/>
    </xf>
    <xf numFmtId="179" fontId="6" fillId="7" borderId="1" xfId="0" applyNumberFormat="1" applyFont="1" applyFill="1" applyBorder="1">
      <alignment vertical="center"/>
    </xf>
    <xf numFmtId="0" fontId="1" fillId="12" borderId="1" xfId="0" applyFont="1" applyFill="1" applyBorder="1">
      <alignment vertical="center"/>
    </xf>
    <xf numFmtId="0" fontId="6" fillId="2" borderId="14" xfId="3" applyFont="1" applyBorder="1">
      <alignment vertical="center"/>
    </xf>
    <xf numFmtId="0" fontId="6" fillId="2" borderId="15" xfId="3" applyFont="1" applyBorder="1">
      <alignment vertical="center"/>
    </xf>
    <xf numFmtId="0" fontId="6" fillId="2" borderId="15" xfId="3" applyFont="1" applyBorder="1" applyAlignment="1">
      <alignment vertical="center"/>
    </xf>
    <xf numFmtId="0" fontId="6" fillId="2" borderId="16" xfId="3" applyFont="1" applyBorder="1" applyAlignment="1">
      <alignment vertical="center" wrapText="1"/>
    </xf>
    <xf numFmtId="0" fontId="1" fillId="0" borderId="17" xfId="0" applyFont="1" applyBorder="1">
      <alignment vertical="center"/>
    </xf>
    <xf numFmtId="0" fontId="1" fillId="10" borderId="18" xfId="0" applyFont="1" applyFill="1" applyBorder="1">
      <alignment vertical="center"/>
    </xf>
    <xf numFmtId="0" fontId="1" fillId="10" borderId="18" xfId="0" applyFont="1" applyFill="1" applyBorder="1" applyAlignment="1">
      <alignment vertical="top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10" borderId="23" xfId="0" applyFont="1" applyFill="1" applyBorder="1">
      <alignment vertical="center"/>
    </xf>
    <xf numFmtId="0" fontId="1" fillId="10" borderId="23" xfId="0" applyFont="1" applyFill="1" applyBorder="1" applyAlignment="1">
      <alignment vertical="top"/>
    </xf>
    <xf numFmtId="0" fontId="1" fillId="0" borderId="24" xfId="0" applyFont="1" applyBorder="1">
      <alignment vertical="center"/>
    </xf>
    <xf numFmtId="176" fontId="6" fillId="2" borderId="14" xfId="3" applyNumberFormat="1" applyFont="1" applyBorder="1">
      <alignment vertical="center"/>
    </xf>
    <xf numFmtId="176" fontId="6" fillId="2" borderId="15" xfId="3" applyNumberFormat="1" applyFont="1" applyBorder="1">
      <alignment vertical="center"/>
    </xf>
    <xf numFmtId="9" fontId="6" fillId="2" borderId="16" xfId="3" applyNumberFormat="1" applyFont="1" applyBorder="1">
      <alignment vertical="center"/>
    </xf>
    <xf numFmtId="176" fontId="1" fillId="0" borderId="17" xfId="1" applyNumberFormat="1" applyFont="1" applyBorder="1">
      <alignment vertical="center"/>
    </xf>
    <xf numFmtId="176" fontId="4" fillId="10" borderId="18" xfId="1" applyNumberFormat="1" applyFont="1" applyFill="1" applyBorder="1">
      <alignment vertical="center"/>
    </xf>
    <xf numFmtId="9" fontId="1" fillId="0" borderId="19" xfId="2" applyFont="1" applyBorder="1">
      <alignment vertical="center"/>
    </xf>
    <xf numFmtId="176" fontId="1" fillId="0" borderId="20" xfId="1" applyNumberFormat="1" applyFont="1" applyBorder="1">
      <alignment vertical="center"/>
    </xf>
    <xf numFmtId="9" fontId="1" fillId="0" borderId="21" xfId="2" applyFont="1" applyBorder="1">
      <alignment vertical="center"/>
    </xf>
    <xf numFmtId="176" fontId="1" fillId="0" borderId="22" xfId="1" applyNumberFormat="1" applyFont="1" applyBorder="1">
      <alignment vertical="center"/>
    </xf>
    <xf numFmtId="176" fontId="4" fillId="10" borderId="23" xfId="1" applyNumberFormat="1" applyFont="1" applyFill="1" applyBorder="1">
      <alignment vertical="center"/>
    </xf>
    <xf numFmtId="9" fontId="1" fillId="0" borderId="24" xfId="2" applyFont="1" applyBorder="1">
      <alignment vertical="center"/>
    </xf>
    <xf numFmtId="176" fontId="6" fillId="2" borderId="14" xfId="3" applyNumberFormat="1" applyFont="1" applyBorder="1" applyAlignment="1">
      <alignment vertical="center" wrapText="1"/>
    </xf>
    <xf numFmtId="180" fontId="1" fillId="0" borderId="17" xfId="1" applyNumberFormat="1" applyFont="1" applyBorder="1">
      <alignment vertical="center"/>
    </xf>
    <xf numFmtId="177" fontId="4" fillId="10" borderId="18" xfId="1" applyNumberFormat="1" applyFont="1" applyFill="1" applyBorder="1">
      <alignment vertical="center"/>
    </xf>
    <xf numFmtId="180" fontId="1" fillId="0" borderId="20" xfId="1" applyNumberFormat="1" applyFont="1" applyBorder="1">
      <alignment vertical="center"/>
    </xf>
    <xf numFmtId="180" fontId="1" fillId="0" borderId="22" xfId="1" applyNumberFormat="1" applyFont="1" applyBorder="1">
      <alignment vertical="center"/>
    </xf>
    <xf numFmtId="177" fontId="4" fillId="10" borderId="23" xfId="1" applyNumberFormat="1" applyFont="1" applyFill="1" applyBorder="1">
      <alignment vertical="center"/>
    </xf>
    <xf numFmtId="9" fontId="6" fillId="2" borderId="27" xfId="3" applyNumberFormat="1" applyFont="1" applyBorder="1">
      <alignment vertical="center"/>
    </xf>
    <xf numFmtId="176" fontId="1" fillId="2" borderId="14" xfId="3" applyNumberFormat="1" applyFont="1" applyBorder="1">
      <alignment vertical="center"/>
    </xf>
    <xf numFmtId="176" fontId="1" fillId="2" borderId="15" xfId="3" applyNumberFormat="1" applyFont="1" applyBorder="1">
      <alignment vertical="center"/>
    </xf>
    <xf numFmtId="9" fontId="1" fillId="2" borderId="16" xfId="3" applyNumberFormat="1" applyFont="1" applyBorder="1">
      <alignment vertical="center"/>
    </xf>
    <xf numFmtId="9" fontId="1" fillId="2" borderId="27" xfId="3" applyNumberFormat="1" applyFont="1" applyBorder="1">
      <alignment vertical="center"/>
    </xf>
    <xf numFmtId="176" fontId="1" fillId="2" borderId="14" xfId="3" applyNumberFormat="1" applyFont="1" applyBorder="1" applyAlignment="1">
      <alignment horizontal="left" vertical="center"/>
    </xf>
    <xf numFmtId="176" fontId="1" fillId="2" borderId="15" xfId="3" applyNumberFormat="1" applyFont="1" applyBorder="1" applyAlignment="1">
      <alignment horizontal="left" vertical="center"/>
    </xf>
    <xf numFmtId="9" fontId="1" fillId="2" borderId="16" xfId="3" applyNumberFormat="1" applyFont="1" applyBorder="1" applyAlignment="1">
      <alignment horizontal="left" vertical="center"/>
    </xf>
    <xf numFmtId="176" fontId="1" fillId="0" borderId="14" xfId="1" applyNumberFormat="1" applyFont="1" applyBorder="1">
      <alignment vertical="center"/>
    </xf>
    <xf numFmtId="176" fontId="1" fillId="10" borderId="15" xfId="1" applyNumberFormat="1" applyFont="1" applyFill="1" applyBorder="1">
      <alignment vertical="center"/>
    </xf>
    <xf numFmtId="9" fontId="1" fillId="0" borderId="16" xfId="2" applyFont="1" applyBorder="1">
      <alignment vertical="center"/>
    </xf>
    <xf numFmtId="176" fontId="1" fillId="0" borderId="14" xfId="1" applyNumberFormat="1" applyFont="1" applyBorder="1" applyAlignment="1">
      <alignment vertical="center"/>
    </xf>
    <xf numFmtId="176" fontId="1" fillId="10" borderId="15" xfId="1" applyNumberFormat="1" applyFont="1" applyFill="1" applyBorder="1" applyAlignment="1">
      <alignment vertical="center"/>
    </xf>
    <xf numFmtId="9" fontId="1" fillId="0" borderId="2" xfId="2" applyFont="1" applyBorder="1">
      <alignment vertical="center"/>
    </xf>
    <xf numFmtId="9" fontId="1" fillId="0" borderId="25" xfId="2" applyFont="1" applyBorder="1">
      <alignment vertical="center"/>
    </xf>
    <xf numFmtId="9" fontId="1" fillId="0" borderId="26" xfId="2" applyFont="1" applyBorder="1">
      <alignment vertical="center"/>
    </xf>
    <xf numFmtId="176" fontId="1" fillId="0" borderId="28" xfId="1" applyNumberFormat="1" applyFont="1" applyBorder="1">
      <alignment vertical="center"/>
    </xf>
    <xf numFmtId="0" fontId="9" fillId="5" borderId="16" xfId="0" applyFont="1" applyFill="1" applyBorder="1">
      <alignment vertical="center"/>
    </xf>
    <xf numFmtId="176" fontId="9" fillId="5" borderId="14" xfId="1" applyNumberFormat="1" applyFont="1" applyFill="1" applyBorder="1">
      <alignment vertical="center"/>
    </xf>
    <xf numFmtId="176" fontId="9" fillId="5" borderId="15" xfId="1" applyNumberFormat="1" applyFont="1" applyFill="1" applyBorder="1">
      <alignment vertical="center"/>
    </xf>
    <xf numFmtId="9" fontId="9" fillId="5" borderId="16" xfId="2" applyFont="1" applyFill="1" applyBorder="1">
      <alignment vertical="center"/>
    </xf>
    <xf numFmtId="9" fontId="9" fillId="5" borderId="27" xfId="2" applyFont="1" applyFill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176" fontId="9" fillId="0" borderId="0" xfId="1" applyNumberFormat="1" applyFont="1">
      <alignment vertical="center"/>
    </xf>
    <xf numFmtId="9" fontId="9" fillId="0" borderId="0" xfId="2" applyFo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10" borderId="8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10" fillId="10" borderId="13" xfId="0" applyFont="1" applyFill="1" applyBorder="1" applyAlignment="1">
      <alignment horizontal="center" vertical="center"/>
    </xf>
    <xf numFmtId="176" fontId="12" fillId="9" borderId="14" xfId="5" applyNumberFormat="1" applyFont="1" applyFill="1" applyBorder="1" applyAlignment="1">
      <alignment horizontal="center" vertical="center"/>
    </xf>
    <xf numFmtId="176" fontId="12" fillId="9" borderId="15" xfId="5" applyNumberFormat="1" applyFont="1" applyFill="1" applyBorder="1" applyAlignment="1">
      <alignment horizontal="center" vertical="center"/>
    </xf>
    <xf numFmtId="176" fontId="12" fillId="9" borderId="16" xfId="5" applyNumberFormat="1" applyFont="1" applyFill="1" applyBorder="1" applyAlignment="1">
      <alignment horizontal="center" vertical="center"/>
    </xf>
    <xf numFmtId="176" fontId="12" fillId="11" borderId="14" xfId="5" applyNumberFormat="1" applyFont="1" applyFill="1" applyBorder="1" applyAlignment="1">
      <alignment horizontal="center" vertical="center"/>
    </xf>
    <xf numFmtId="176" fontId="12" fillId="11" borderId="15" xfId="5" applyNumberFormat="1" applyFont="1" applyFill="1" applyBorder="1" applyAlignment="1">
      <alignment horizontal="center" vertical="center"/>
    </xf>
    <xf numFmtId="176" fontId="12" fillId="11" borderId="16" xfId="5" applyNumberFormat="1" applyFont="1" applyFill="1" applyBorder="1" applyAlignment="1">
      <alignment horizontal="center" vertical="center"/>
    </xf>
    <xf numFmtId="176" fontId="12" fillId="11" borderId="4" xfId="5" applyNumberFormat="1" applyFont="1" applyFill="1" applyBorder="1" applyAlignment="1">
      <alignment horizontal="center" vertical="center"/>
    </xf>
    <xf numFmtId="176" fontId="12" fillId="11" borderId="5" xfId="5" applyNumberFormat="1" applyFont="1" applyFill="1" applyBorder="1" applyAlignment="1">
      <alignment horizontal="center" vertical="center"/>
    </xf>
    <xf numFmtId="176" fontId="12" fillId="11" borderId="6" xfId="5" applyNumberFormat="1" applyFont="1" applyFill="1" applyBorder="1" applyAlignment="1">
      <alignment horizontal="center" vertical="center"/>
    </xf>
    <xf numFmtId="176" fontId="12" fillId="9" borderId="27" xfId="5" applyNumberFormat="1" applyFont="1" applyFill="1" applyBorder="1" applyAlignment="1">
      <alignment horizontal="center" vertical="center"/>
    </xf>
    <xf numFmtId="176" fontId="12" fillId="9" borderId="4" xfId="5" applyNumberFormat="1" applyFont="1" applyFill="1" applyBorder="1" applyAlignment="1">
      <alignment horizontal="center" vertical="center"/>
    </xf>
    <xf numFmtId="176" fontId="12" fillId="9" borderId="5" xfId="5" applyNumberFormat="1" applyFont="1" applyFill="1" applyBorder="1" applyAlignment="1">
      <alignment horizontal="center" vertical="center"/>
    </xf>
    <xf numFmtId="176" fontId="12" fillId="9" borderId="6" xfId="5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76" fontId="12" fillId="9" borderId="4" xfId="5" applyNumberFormat="1" applyFont="1" applyFill="1" applyBorder="1" applyAlignment="1">
      <alignment horizontal="right" vertical="center"/>
    </xf>
    <xf numFmtId="176" fontId="12" fillId="9" borderId="5" xfId="5" applyNumberFormat="1" applyFont="1" applyFill="1" applyBorder="1" applyAlignment="1">
      <alignment horizontal="right" vertical="center"/>
    </xf>
    <xf numFmtId="176" fontId="12" fillId="9" borderId="6" xfId="5" applyNumberFormat="1" applyFont="1" applyFill="1" applyBorder="1" applyAlignment="1">
      <alignment horizontal="right" vertical="center"/>
    </xf>
    <xf numFmtId="0" fontId="6" fillId="6" borderId="2" xfId="4" applyFont="1" applyFill="1" applyBorder="1" applyAlignment="1">
      <alignment horizontal="left" vertical="center"/>
    </xf>
    <xf numFmtId="0" fontId="6" fillId="6" borderId="7" xfId="4" applyFont="1" applyFill="1" applyBorder="1" applyAlignment="1">
      <alignment horizontal="left" vertical="center"/>
    </xf>
    <xf numFmtId="0" fontId="6" fillId="6" borderId="3" xfId="4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11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176" fontId="12" fillId="9" borderId="14" xfId="5" applyNumberFormat="1" applyFont="1" applyFill="1" applyBorder="1" applyAlignment="1">
      <alignment horizontal="center" vertical="center" wrapText="1"/>
    </xf>
    <xf numFmtId="176" fontId="12" fillId="9" borderId="15" xfId="5" applyNumberFormat="1" applyFont="1" applyFill="1" applyBorder="1" applyAlignment="1">
      <alignment horizontal="center" vertical="center" wrapText="1"/>
    </xf>
    <xf numFmtId="176" fontId="12" fillId="9" borderId="16" xfId="5" applyNumberFormat="1" applyFont="1" applyFill="1" applyBorder="1" applyAlignment="1">
      <alignment horizontal="center" vertical="center" wrapText="1"/>
    </xf>
    <xf numFmtId="176" fontId="12" fillId="9" borderId="14" xfId="5" applyNumberFormat="1" applyFont="1" applyFill="1" applyBorder="1" applyAlignment="1">
      <alignment horizontal="right" vertical="center"/>
    </xf>
    <xf numFmtId="176" fontId="12" fillId="9" borderId="15" xfId="5" applyNumberFormat="1" applyFont="1" applyFill="1" applyBorder="1" applyAlignment="1">
      <alignment horizontal="right" vertical="center"/>
    </xf>
    <xf numFmtId="176" fontId="12" fillId="9" borderId="27" xfId="5" applyNumberFormat="1" applyFont="1" applyFill="1" applyBorder="1" applyAlignment="1">
      <alignment horizontal="right" vertical="center"/>
    </xf>
  </cellXfs>
  <cellStyles count="7">
    <cellStyle name="20% - 輔色1" xfId="3" builtinId="30"/>
    <cellStyle name="40% - 輔色1" xfId="4" builtinId="31"/>
    <cellStyle name="60% - 輔色5" xfId="5" builtinId="48"/>
    <cellStyle name="一般" xfId="0" builtinId="0"/>
    <cellStyle name="千分位" xfId="1" builtinId="3"/>
    <cellStyle name="樣式 1" xfId="6"/>
    <cellStyle name="百分比" xfId="2" builtinId="5"/>
  </cellStyles>
  <dxfs count="0"/>
  <tableStyles count="0" defaultTableStyle="TableStyleMedium2" defaultPivotStyle="PivotStyleLight16"/>
  <colors>
    <mruColors>
      <color rgb="FFFFFFCC"/>
      <color rgb="FFFFCCFF"/>
      <color rgb="FFAFDC7E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4"/>
  <sheetViews>
    <sheetView tabSelected="1" zoomScale="70" zoomScaleNormal="70" workbookViewId="0">
      <pane xSplit="6" ySplit="20" topLeftCell="G21" activePane="bottomRight" state="frozen"/>
      <selection pane="topRight" activeCell="G1" sqref="G1"/>
      <selection pane="bottomLeft" activeCell="A21" sqref="A21"/>
      <selection pane="bottomRight" activeCell="G15" sqref="G15"/>
    </sheetView>
  </sheetViews>
  <sheetFormatPr defaultRowHeight="15.75" x14ac:dyDescent="0.25"/>
  <cols>
    <col min="1" max="1" width="9" style="1"/>
    <col min="2" max="2" width="13.75" style="1" customWidth="1"/>
    <col min="3" max="3" width="15.375" style="1" customWidth="1"/>
    <col min="4" max="4" width="16" style="1" customWidth="1"/>
    <col min="5" max="5" width="16.5" style="1" customWidth="1"/>
    <col min="6" max="6" width="12.625" style="1" bestFit="1" customWidth="1"/>
    <col min="7" max="7" width="17.625" style="1" bestFit="1" customWidth="1"/>
    <col min="8" max="10" width="12.625" style="1" customWidth="1"/>
    <col min="11" max="11" width="15.25" style="1" customWidth="1"/>
    <col min="12" max="12" width="14.125" style="2" bestFit="1" customWidth="1"/>
    <col min="13" max="13" width="15.875" style="2" bestFit="1" customWidth="1"/>
    <col min="14" max="14" width="12.625" style="2" customWidth="1"/>
    <col min="15" max="15" width="12.625" style="1" customWidth="1"/>
    <col min="16" max="16" width="15.875" style="3" bestFit="1" customWidth="1"/>
    <col min="17" max="17" width="12.625" style="3" customWidth="1"/>
    <col min="18" max="18" width="12.625" style="4" customWidth="1"/>
    <col min="19" max="19" width="15.875" style="3" bestFit="1" customWidth="1"/>
    <col min="20" max="20" width="13.375" style="3" customWidth="1"/>
    <col min="21" max="21" width="13.375" style="4" customWidth="1"/>
    <col min="22" max="22" width="13.5" style="4" bestFit="1" customWidth="1"/>
    <col min="23" max="23" width="13.375" style="4" customWidth="1"/>
    <col min="24" max="24" width="12.125" style="3" customWidth="1"/>
    <col min="25" max="25" width="10.75" style="3" customWidth="1"/>
    <col min="26" max="26" width="12.125" style="4" customWidth="1"/>
    <col min="27" max="28" width="13.375" style="3" customWidth="1"/>
    <col min="29" max="29" width="13.375" style="4" customWidth="1"/>
    <col min="30" max="31" width="13.375" style="3" customWidth="1"/>
    <col min="32" max="32" width="13.375" style="4" customWidth="1"/>
    <col min="33" max="33" width="13.375" style="3" customWidth="1"/>
    <col min="34" max="34" width="10.625" style="3" customWidth="1"/>
    <col min="35" max="35" width="10.625" style="4" customWidth="1"/>
    <col min="36" max="37" width="10.625" style="3" customWidth="1"/>
    <col min="38" max="38" width="10.625" style="4" customWidth="1"/>
    <col min="39" max="39" width="10.625" style="3" customWidth="1"/>
    <col min="40" max="40" width="6.75" style="3" customWidth="1"/>
    <col min="41" max="41" width="13.375" style="4" customWidth="1"/>
    <col min="42" max="43" width="13.375" style="3" customWidth="1"/>
    <col min="44" max="44" width="13.375" style="4" customWidth="1"/>
    <col min="45" max="46" width="13.375" style="3" customWidth="1"/>
    <col min="47" max="47" width="13.375" style="4" customWidth="1"/>
    <col min="48" max="49" width="13.375" style="1" customWidth="1"/>
    <col min="50" max="50" width="13.375" style="4" customWidth="1"/>
    <col min="51" max="16384" width="9" style="1"/>
  </cols>
  <sheetData>
    <row r="1" spans="1:50" ht="33.75" customHeight="1" x14ac:dyDescent="0.25">
      <c r="A1" s="91" t="s">
        <v>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50" s="3" customFormat="1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N2" s="2"/>
      <c r="O2" s="1"/>
      <c r="R2" s="4"/>
      <c r="U2" s="4"/>
      <c r="V2" s="4"/>
      <c r="W2" s="4"/>
      <c r="Z2" s="4"/>
      <c r="AC2" s="4"/>
      <c r="AF2" s="4"/>
      <c r="AI2" s="4"/>
      <c r="AL2" s="4"/>
      <c r="AO2" s="4"/>
      <c r="AR2" s="4"/>
      <c r="AU2" s="4"/>
      <c r="AV2" s="1"/>
      <c r="AW2" s="1"/>
      <c r="AX2" s="4"/>
    </row>
    <row r="3" spans="1:50" s="3" customFormat="1" ht="28.5" customHeight="1" x14ac:dyDescent="0.25">
      <c r="A3" s="92" t="s">
        <v>87</v>
      </c>
      <c r="B3" s="92"/>
      <c r="C3" s="92"/>
      <c r="D3" s="92"/>
      <c r="E3" s="92"/>
      <c r="F3" s="9"/>
      <c r="G3" s="9"/>
      <c r="H3" s="9"/>
      <c r="I3" s="1"/>
      <c r="AC3" s="4"/>
      <c r="AF3" s="4"/>
      <c r="AI3" s="4"/>
      <c r="AL3" s="4"/>
      <c r="AO3" s="4"/>
      <c r="AR3" s="4"/>
      <c r="AU3" s="4"/>
      <c r="AV3" s="1"/>
      <c r="AW3" s="1"/>
      <c r="AX3" s="4"/>
    </row>
    <row r="4" spans="1:50" s="3" customFormat="1" ht="15.75" customHeight="1" x14ac:dyDescent="0.25">
      <c r="A4" s="9"/>
      <c r="B4" s="9"/>
      <c r="C4" s="9"/>
      <c r="D4" s="9"/>
      <c r="E4" s="9"/>
      <c r="F4" s="9"/>
      <c r="G4" s="9"/>
      <c r="H4" s="9"/>
      <c r="I4" s="1"/>
      <c r="AC4" s="4"/>
      <c r="AF4" s="4"/>
      <c r="AI4" s="4"/>
      <c r="AL4" s="4"/>
      <c r="AO4" s="4"/>
      <c r="AR4" s="4"/>
      <c r="AU4" s="4"/>
      <c r="AV4" s="1"/>
      <c r="AW4" s="1"/>
      <c r="AX4" s="4"/>
    </row>
    <row r="5" spans="1:50" s="3" customFormat="1" ht="41.25" customHeight="1" x14ac:dyDescent="0.25">
      <c r="A5" s="117" t="s">
        <v>23</v>
      </c>
      <c r="B5" s="118"/>
      <c r="C5" s="118"/>
      <c r="D5" s="119"/>
      <c r="E5" s="19" t="s">
        <v>19</v>
      </c>
      <c r="F5" s="20" t="s">
        <v>69</v>
      </c>
      <c r="G5" s="1"/>
      <c r="H5" s="11" t="s">
        <v>17</v>
      </c>
      <c r="I5" s="11" t="s">
        <v>63</v>
      </c>
      <c r="K5" s="13" t="s">
        <v>60</v>
      </c>
      <c r="L5" s="11" t="s">
        <v>62</v>
      </c>
      <c r="M5" s="11" t="s">
        <v>63</v>
      </c>
      <c r="AC5" s="4"/>
      <c r="AF5" s="4"/>
      <c r="AI5" s="4"/>
      <c r="AL5" s="4"/>
      <c r="AO5" s="4"/>
      <c r="AR5" s="4"/>
      <c r="AU5" s="4"/>
      <c r="AV5" s="1"/>
      <c r="AW5" s="1"/>
      <c r="AX5" s="4"/>
    </row>
    <row r="6" spans="1:50" s="3" customFormat="1" ht="18" customHeight="1" x14ac:dyDescent="0.25">
      <c r="A6" s="23" t="s">
        <v>14</v>
      </c>
      <c r="B6" s="120" t="s">
        <v>31</v>
      </c>
      <c r="C6" s="120"/>
      <c r="D6" s="120"/>
      <c r="E6" s="24"/>
      <c r="F6" s="5" t="s">
        <v>67</v>
      </c>
      <c r="G6" s="1"/>
      <c r="H6" s="7" t="s">
        <v>1</v>
      </c>
      <c r="I6" s="18">
        <v>1</v>
      </c>
      <c r="K6" s="7" t="s">
        <v>56</v>
      </c>
      <c r="L6" s="12">
        <f>COUNTIF(D21:D60,"*珠石部*")</f>
        <v>14</v>
      </c>
      <c r="M6" s="12">
        <f>SUMIF($D$21:$D$60,"珠石部",$F$21:$F$60)</f>
        <v>26</v>
      </c>
      <c r="AC6" s="4"/>
      <c r="AF6" s="4"/>
      <c r="AI6" s="4"/>
      <c r="AL6" s="4"/>
      <c r="AO6" s="4"/>
      <c r="AR6" s="4"/>
      <c r="AU6" s="4"/>
      <c r="AV6" s="1"/>
      <c r="AW6" s="1"/>
      <c r="AX6" s="4"/>
    </row>
    <row r="7" spans="1:50" s="3" customFormat="1" ht="18" customHeight="1" x14ac:dyDescent="0.25">
      <c r="A7" s="23" t="s">
        <v>6</v>
      </c>
      <c r="B7" s="121" t="s">
        <v>33</v>
      </c>
      <c r="C7" s="121"/>
      <c r="D7" s="121"/>
      <c r="E7" s="24"/>
      <c r="F7" s="5" t="s">
        <v>67</v>
      </c>
      <c r="G7" s="6"/>
      <c r="H7" s="7" t="s">
        <v>3</v>
      </c>
      <c r="I7" s="18">
        <v>1.5</v>
      </c>
      <c r="K7" s="7" t="s">
        <v>78</v>
      </c>
      <c r="L7" s="12">
        <f>COUNTIF(D21:D60,"*鐘錶部*")</f>
        <v>4</v>
      </c>
      <c r="M7" s="12">
        <f>SUMIF($D$21:$D$60,"鐘錶部",$F$21:$F$60)</f>
        <v>8</v>
      </c>
      <c r="AC7" s="4"/>
      <c r="AF7" s="4"/>
      <c r="AI7" s="4"/>
      <c r="AL7" s="4"/>
      <c r="AO7" s="4"/>
      <c r="AR7" s="4"/>
      <c r="AU7" s="4"/>
      <c r="AV7" s="1"/>
      <c r="AW7" s="1"/>
      <c r="AX7" s="4"/>
    </row>
    <row r="8" spans="1:50" s="3" customFormat="1" ht="18" customHeight="1" x14ac:dyDescent="0.25">
      <c r="A8" s="23" t="s">
        <v>7</v>
      </c>
      <c r="B8" s="121" t="s">
        <v>34</v>
      </c>
      <c r="C8" s="121"/>
      <c r="D8" s="121"/>
      <c r="E8" s="24"/>
      <c r="F8" s="5" t="s">
        <v>66</v>
      </c>
      <c r="G8" s="6"/>
      <c r="H8" s="7" t="s">
        <v>72</v>
      </c>
      <c r="I8" s="18">
        <v>2</v>
      </c>
      <c r="K8" s="29" t="s">
        <v>57</v>
      </c>
      <c r="L8" s="30">
        <f>COUNTIF(D21:D60,"*金飾部*")</f>
        <v>15</v>
      </c>
      <c r="M8" s="30">
        <f>SUMIF($D$21:$D$60,"金飾部",$F$21:$F$60)</f>
        <v>23</v>
      </c>
      <c r="AC8" s="4"/>
      <c r="AF8" s="4"/>
      <c r="AI8" s="4"/>
      <c r="AL8" s="4"/>
      <c r="AO8" s="4"/>
      <c r="AR8" s="4"/>
      <c r="AU8" s="4"/>
      <c r="AV8" s="1"/>
      <c r="AW8" s="1"/>
      <c r="AX8" s="4"/>
    </row>
    <row r="9" spans="1:50" s="3" customFormat="1" ht="18" customHeight="1" x14ac:dyDescent="0.25">
      <c r="A9" s="23" t="s">
        <v>8</v>
      </c>
      <c r="B9" s="122" t="s">
        <v>45</v>
      </c>
      <c r="C9" s="123"/>
      <c r="D9" s="124"/>
      <c r="E9" s="24"/>
      <c r="F9" s="5" t="s">
        <v>66</v>
      </c>
      <c r="G9" s="6"/>
      <c r="H9" s="7" t="s">
        <v>73</v>
      </c>
      <c r="I9" s="18">
        <v>2</v>
      </c>
      <c r="AC9" s="4"/>
      <c r="AF9" s="4"/>
      <c r="AI9" s="4"/>
      <c r="AL9" s="4"/>
      <c r="AO9" s="4"/>
      <c r="AR9" s="4"/>
      <c r="AU9" s="4"/>
      <c r="AV9" s="1"/>
      <c r="AW9" s="1"/>
      <c r="AX9" s="4"/>
    </row>
    <row r="10" spans="1:50" s="3" customFormat="1" ht="18" customHeight="1" x14ac:dyDescent="0.25">
      <c r="A10" s="23" t="s">
        <v>9</v>
      </c>
      <c r="B10" s="120" t="s">
        <v>35</v>
      </c>
      <c r="C10" s="120"/>
      <c r="D10" s="120"/>
      <c r="E10" s="24"/>
      <c r="F10" s="5" t="s">
        <v>66</v>
      </c>
      <c r="G10" s="6"/>
      <c r="H10" s="7" t="s">
        <v>74</v>
      </c>
      <c r="I10" s="18">
        <v>2</v>
      </c>
      <c r="K10" s="31" t="s">
        <v>58</v>
      </c>
      <c r="L10" s="32">
        <f>L6+L7</f>
        <v>18</v>
      </c>
      <c r="M10" s="32">
        <f>M6+M7</f>
        <v>34</v>
      </c>
      <c r="AC10" s="4"/>
      <c r="AF10" s="4"/>
      <c r="AI10" s="4"/>
      <c r="AL10" s="4"/>
      <c r="AO10" s="4"/>
      <c r="AR10" s="4"/>
      <c r="AU10" s="4"/>
      <c r="AV10" s="1"/>
      <c r="AW10" s="1"/>
      <c r="AX10" s="4"/>
    </row>
    <row r="11" spans="1:50" s="3" customFormat="1" ht="18" customHeight="1" x14ac:dyDescent="0.25">
      <c r="A11" s="23" t="s">
        <v>15</v>
      </c>
      <c r="B11" s="120" t="s">
        <v>36</v>
      </c>
      <c r="C11" s="120"/>
      <c r="D11" s="120"/>
      <c r="E11" s="24"/>
      <c r="F11" s="5" t="s">
        <v>66</v>
      </c>
      <c r="G11" s="6"/>
      <c r="H11" s="8" t="s">
        <v>29</v>
      </c>
      <c r="I11" s="18">
        <v>2</v>
      </c>
      <c r="K11" s="31" t="s">
        <v>57</v>
      </c>
      <c r="L11" s="32">
        <f>L8</f>
        <v>15</v>
      </c>
      <c r="M11" s="32">
        <f>M8</f>
        <v>23</v>
      </c>
      <c r="T11" s="21"/>
      <c r="AC11" s="4"/>
      <c r="AF11" s="4"/>
      <c r="AI11" s="4"/>
      <c r="AL11" s="4"/>
      <c r="AO11" s="4"/>
      <c r="AR11" s="4"/>
      <c r="AU11" s="4"/>
      <c r="AV11" s="1"/>
      <c r="AW11" s="1"/>
      <c r="AX11" s="4"/>
    </row>
    <row r="12" spans="1:50" s="3" customFormat="1" ht="18" customHeight="1" x14ac:dyDescent="0.25">
      <c r="A12" s="23" t="s">
        <v>10</v>
      </c>
      <c r="B12" s="122" t="s">
        <v>18</v>
      </c>
      <c r="C12" s="123"/>
      <c r="D12" s="124"/>
      <c r="E12" s="24"/>
      <c r="F12" s="5" t="s">
        <v>68</v>
      </c>
      <c r="G12" s="6"/>
      <c r="H12" s="8" t="s">
        <v>28</v>
      </c>
      <c r="I12" s="18">
        <v>2</v>
      </c>
      <c r="K12" s="14" t="s">
        <v>61</v>
      </c>
      <c r="L12" s="15">
        <f>L10+L11</f>
        <v>33</v>
      </c>
      <c r="M12" s="15">
        <f>M10+M11</f>
        <v>57</v>
      </c>
      <c r="AC12" s="4"/>
      <c r="AF12" s="4"/>
      <c r="AI12" s="4"/>
      <c r="AL12" s="4"/>
      <c r="AO12" s="4"/>
      <c r="AR12" s="4"/>
      <c r="AU12" s="4"/>
      <c r="AV12" s="1"/>
      <c r="AW12" s="1"/>
      <c r="AX12" s="4"/>
    </row>
    <row r="13" spans="1:50" s="3" customFormat="1" ht="18" customHeight="1" x14ac:dyDescent="0.25">
      <c r="A13" s="23" t="s">
        <v>11</v>
      </c>
      <c r="B13" s="120" t="s">
        <v>39</v>
      </c>
      <c r="C13" s="120"/>
      <c r="D13" s="120"/>
      <c r="E13" s="24"/>
      <c r="F13" s="5" t="s">
        <v>68</v>
      </c>
      <c r="G13" s="6"/>
      <c r="H13" s="112" t="s">
        <v>24</v>
      </c>
      <c r="I13" s="113"/>
      <c r="K13" s="1"/>
      <c r="L13" s="1"/>
      <c r="M13" s="1"/>
      <c r="AC13" s="4"/>
      <c r="AF13" s="4"/>
      <c r="AI13" s="4"/>
      <c r="AL13" s="4"/>
      <c r="AO13" s="4"/>
      <c r="AR13" s="4"/>
      <c r="AU13" s="4"/>
      <c r="AV13" s="1"/>
      <c r="AW13" s="1"/>
      <c r="AX13" s="4"/>
    </row>
    <row r="14" spans="1:50" s="3" customFormat="1" ht="18" customHeight="1" x14ac:dyDescent="0.25">
      <c r="A14" s="23" t="s">
        <v>12</v>
      </c>
      <c r="B14" s="120" t="s">
        <v>51</v>
      </c>
      <c r="C14" s="120"/>
      <c r="D14" s="120"/>
      <c r="E14" s="24"/>
      <c r="F14" s="5" t="s">
        <v>68</v>
      </c>
      <c r="G14" s="6"/>
      <c r="H14" s="6"/>
      <c r="I14" s="6"/>
      <c r="K14" s="17" t="s">
        <v>70</v>
      </c>
      <c r="L14" s="13" t="s">
        <v>80</v>
      </c>
      <c r="M14" s="13" t="s">
        <v>81</v>
      </c>
      <c r="N14" s="22">
        <v>0.3</v>
      </c>
      <c r="O14" s="22">
        <v>0.7</v>
      </c>
      <c r="AC14" s="4"/>
      <c r="AF14" s="4"/>
      <c r="AI14" s="4"/>
      <c r="AL14" s="4"/>
      <c r="AO14" s="4"/>
      <c r="AR14" s="4"/>
      <c r="AU14" s="4"/>
      <c r="AV14" s="1"/>
      <c r="AW14" s="1"/>
      <c r="AX14" s="4"/>
    </row>
    <row r="15" spans="1:50" s="3" customFormat="1" ht="18" customHeight="1" x14ac:dyDescent="0.25">
      <c r="A15" s="23" t="s">
        <v>13</v>
      </c>
      <c r="B15" s="120" t="s">
        <v>52</v>
      </c>
      <c r="C15" s="120"/>
      <c r="D15" s="120"/>
      <c r="E15" s="24"/>
      <c r="F15" s="5" t="s">
        <v>68</v>
      </c>
      <c r="G15" s="6"/>
      <c r="H15" s="6"/>
      <c r="I15" s="6"/>
      <c r="K15" s="33" t="s">
        <v>64</v>
      </c>
      <c r="L15" s="16">
        <v>0.7</v>
      </c>
      <c r="M15" s="16">
        <v>0.3</v>
      </c>
      <c r="N15" s="10">
        <f>E7*N14</f>
        <v>0</v>
      </c>
      <c r="O15" s="10">
        <f>E7*O14</f>
        <v>0</v>
      </c>
      <c r="AC15" s="4"/>
      <c r="AF15" s="4"/>
      <c r="AI15" s="4"/>
      <c r="AL15" s="4"/>
      <c r="AO15" s="4"/>
      <c r="AR15" s="4"/>
      <c r="AU15" s="4"/>
      <c r="AV15" s="1"/>
      <c r="AW15" s="1"/>
      <c r="AX15" s="4"/>
    </row>
    <row r="16" spans="1:50" s="3" customFormat="1" ht="18" customHeight="1" x14ac:dyDescent="0.25">
      <c r="A16" s="23" t="s">
        <v>16</v>
      </c>
      <c r="B16" s="120" t="s">
        <v>54</v>
      </c>
      <c r="C16" s="120"/>
      <c r="D16" s="120"/>
      <c r="E16" s="24"/>
      <c r="F16" s="5" t="s">
        <v>68</v>
      </c>
      <c r="G16" s="6"/>
      <c r="H16" s="6"/>
      <c r="I16" s="6"/>
      <c r="K16" s="33" t="s">
        <v>65</v>
      </c>
      <c r="L16" s="16">
        <v>0.3</v>
      </c>
      <c r="M16" s="16">
        <v>0.7</v>
      </c>
      <c r="N16" s="5">
        <f>E8*N14</f>
        <v>0</v>
      </c>
      <c r="O16" s="5">
        <f>E8*O14</f>
        <v>0</v>
      </c>
      <c r="AC16" s="4"/>
      <c r="AF16" s="4"/>
      <c r="AI16" s="4"/>
      <c r="AL16" s="4"/>
      <c r="AO16" s="4"/>
      <c r="AR16" s="4"/>
      <c r="AU16" s="4"/>
      <c r="AV16" s="1"/>
      <c r="AW16" s="1"/>
      <c r="AX16" s="4"/>
    </row>
    <row r="17" spans="1:50" s="3" customFormat="1" ht="18" customHeight="1" thickBot="1" x14ac:dyDescent="0.3">
      <c r="B17" s="1"/>
      <c r="C17" s="1"/>
      <c r="D17" s="1"/>
      <c r="E17" s="1"/>
      <c r="F17" s="1"/>
      <c r="G17" s="1"/>
      <c r="H17" s="1"/>
      <c r="I17" s="6"/>
      <c r="AC17" s="4"/>
      <c r="AF17" s="4"/>
      <c r="AI17" s="4"/>
      <c r="AL17" s="4"/>
      <c r="AO17" s="4"/>
      <c r="AR17" s="4"/>
      <c r="AU17" s="4"/>
      <c r="AV17" s="1"/>
      <c r="AW17" s="1"/>
      <c r="AX17" s="4"/>
    </row>
    <row r="18" spans="1:50" s="3" customFormat="1" ht="39" customHeight="1" thickBot="1" x14ac:dyDescent="0.3">
      <c r="A18" s="93" t="s">
        <v>32</v>
      </c>
      <c r="B18" s="94"/>
      <c r="C18" s="94"/>
      <c r="D18" s="94"/>
      <c r="E18" s="94"/>
      <c r="F18" s="95"/>
      <c r="G18" s="99" t="s">
        <v>44</v>
      </c>
      <c r="H18" s="100"/>
      <c r="I18" s="101"/>
      <c r="J18" s="102" t="s">
        <v>82</v>
      </c>
      <c r="K18" s="103"/>
      <c r="L18" s="104"/>
      <c r="M18" s="105" t="s">
        <v>83</v>
      </c>
      <c r="N18" s="106"/>
      <c r="O18" s="107"/>
      <c r="P18" s="99" t="s">
        <v>46</v>
      </c>
      <c r="Q18" s="100"/>
      <c r="R18" s="108"/>
      <c r="S18" s="109" t="s">
        <v>48</v>
      </c>
      <c r="T18" s="110"/>
      <c r="U18" s="111"/>
      <c r="V18" s="99" t="s">
        <v>49</v>
      </c>
      <c r="W18" s="100"/>
      <c r="X18" s="108"/>
      <c r="Y18" s="127" t="s">
        <v>50</v>
      </c>
      <c r="Z18" s="128"/>
      <c r="AA18" s="129"/>
      <c r="AB18" s="99" t="s">
        <v>47</v>
      </c>
      <c r="AC18" s="100"/>
      <c r="AD18" s="101"/>
      <c r="AE18" s="99" t="s">
        <v>77</v>
      </c>
      <c r="AF18" s="100"/>
      <c r="AG18" s="101"/>
      <c r="AH18" s="99" t="s">
        <v>53</v>
      </c>
      <c r="AI18" s="100"/>
      <c r="AJ18" s="101"/>
      <c r="AK18" s="99" t="s">
        <v>55</v>
      </c>
      <c r="AL18" s="100"/>
      <c r="AM18" s="101"/>
      <c r="AO18" s="4"/>
      <c r="AR18" s="4"/>
      <c r="AU18" s="4"/>
      <c r="AV18" s="1"/>
      <c r="AW18" s="1"/>
      <c r="AX18" s="4"/>
    </row>
    <row r="19" spans="1:50" s="3" customFormat="1" ht="28.5" customHeight="1" thickBot="1" x14ac:dyDescent="0.3">
      <c r="A19" s="96"/>
      <c r="B19" s="97"/>
      <c r="C19" s="97"/>
      <c r="D19" s="97"/>
      <c r="E19" s="97"/>
      <c r="F19" s="98"/>
      <c r="G19" s="109">
        <f>E6</f>
        <v>0</v>
      </c>
      <c r="H19" s="110"/>
      <c r="I19" s="111"/>
      <c r="J19" s="109">
        <f>E7</f>
        <v>0</v>
      </c>
      <c r="K19" s="110"/>
      <c r="L19" s="111"/>
      <c r="M19" s="109">
        <f>E8</f>
        <v>0</v>
      </c>
      <c r="N19" s="110"/>
      <c r="O19" s="111"/>
      <c r="P19" s="109">
        <f>E9</f>
        <v>0</v>
      </c>
      <c r="Q19" s="110"/>
      <c r="R19" s="110"/>
      <c r="S19" s="114">
        <f>E10</f>
        <v>0</v>
      </c>
      <c r="T19" s="115"/>
      <c r="U19" s="116"/>
      <c r="V19" s="130">
        <f>E11</f>
        <v>0</v>
      </c>
      <c r="W19" s="131"/>
      <c r="X19" s="132"/>
      <c r="Y19" s="99">
        <f>E12</f>
        <v>0</v>
      </c>
      <c r="Z19" s="100"/>
      <c r="AA19" s="101"/>
      <c r="AB19" s="127">
        <f>E13</f>
        <v>0</v>
      </c>
      <c r="AC19" s="128"/>
      <c r="AD19" s="129"/>
      <c r="AE19" s="99">
        <f>E14</f>
        <v>0</v>
      </c>
      <c r="AF19" s="100"/>
      <c r="AG19" s="101"/>
      <c r="AH19" s="109">
        <f>E15</f>
        <v>0</v>
      </c>
      <c r="AI19" s="110"/>
      <c r="AJ19" s="111"/>
      <c r="AK19" s="99">
        <f>E16</f>
        <v>0</v>
      </c>
      <c r="AL19" s="100"/>
      <c r="AM19" s="101"/>
      <c r="AO19" s="4"/>
      <c r="AR19" s="4"/>
      <c r="AU19" s="4"/>
      <c r="AV19" s="1"/>
      <c r="AW19" s="1"/>
      <c r="AX19" s="4"/>
    </row>
    <row r="20" spans="1:50" s="3" customFormat="1" ht="33.75" thickBot="1" x14ac:dyDescent="0.3">
      <c r="A20" s="34" t="s">
        <v>26</v>
      </c>
      <c r="B20" s="35" t="s">
        <v>37</v>
      </c>
      <c r="C20" s="36" t="s">
        <v>25</v>
      </c>
      <c r="D20" s="36" t="s">
        <v>38</v>
      </c>
      <c r="E20" s="36" t="s">
        <v>0</v>
      </c>
      <c r="F20" s="37" t="s">
        <v>71</v>
      </c>
      <c r="G20" s="48" t="s">
        <v>22</v>
      </c>
      <c r="H20" s="49" t="s">
        <v>21</v>
      </c>
      <c r="I20" s="50" t="s">
        <v>20</v>
      </c>
      <c r="J20" s="59" t="s">
        <v>59</v>
      </c>
      <c r="K20" s="49" t="s">
        <v>21</v>
      </c>
      <c r="L20" s="50" t="s">
        <v>20</v>
      </c>
      <c r="M20" s="48" t="s">
        <v>22</v>
      </c>
      <c r="N20" s="49" t="s">
        <v>84</v>
      </c>
      <c r="O20" s="50" t="s">
        <v>85</v>
      </c>
      <c r="P20" s="48" t="s">
        <v>22</v>
      </c>
      <c r="Q20" s="49" t="s">
        <v>21</v>
      </c>
      <c r="R20" s="65" t="s">
        <v>20</v>
      </c>
      <c r="S20" s="66" t="s">
        <v>22</v>
      </c>
      <c r="T20" s="67" t="s">
        <v>21</v>
      </c>
      <c r="U20" s="68" t="s">
        <v>20</v>
      </c>
      <c r="V20" s="66" t="s">
        <v>22</v>
      </c>
      <c r="W20" s="67" t="s">
        <v>21</v>
      </c>
      <c r="X20" s="69" t="s">
        <v>20</v>
      </c>
      <c r="Y20" s="70" t="s">
        <v>75</v>
      </c>
      <c r="Z20" s="71" t="s">
        <v>76</v>
      </c>
      <c r="AA20" s="72" t="s">
        <v>20</v>
      </c>
      <c r="AB20" s="70" t="s">
        <v>22</v>
      </c>
      <c r="AC20" s="71" t="s">
        <v>21</v>
      </c>
      <c r="AD20" s="72" t="s">
        <v>20</v>
      </c>
      <c r="AE20" s="70" t="s">
        <v>22</v>
      </c>
      <c r="AF20" s="71" t="s">
        <v>21</v>
      </c>
      <c r="AG20" s="72" t="s">
        <v>20</v>
      </c>
      <c r="AH20" s="70" t="s">
        <v>22</v>
      </c>
      <c r="AI20" s="71" t="s">
        <v>21</v>
      </c>
      <c r="AJ20" s="72" t="s">
        <v>20</v>
      </c>
      <c r="AK20" s="70" t="s">
        <v>22</v>
      </c>
      <c r="AL20" s="71" t="s">
        <v>21</v>
      </c>
      <c r="AM20" s="72" t="s">
        <v>20</v>
      </c>
      <c r="AO20" s="4"/>
      <c r="AR20" s="4"/>
      <c r="AU20" s="4"/>
      <c r="AV20" s="1"/>
      <c r="AW20" s="1"/>
      <c r="AX20" s="4"/>
    </row>
    <row r="21" spans="1:50" s="3" customFormat="1" ht="18" customHeight="1" thickBot="1" x14ac:dyDescent="0.3">
      <c r="A21" s="38">
        <v>1</v>
      </c>
      <c r="B21" s="39"/>
      <c r="C21" s="40"/>
      <c r="D21" s="40" t="s">
        <v>79</v>
      </c>
      <c r="E21" s="40" t="s">
        <v>28</v>
      </c>
      <c r="F21" s="41">
        <f t="shared" ref="F21:F60" si="0">IFERROR((VLOOKUP(E21,$H$6:$I$12,2,FALSE)),0)</f>
        <v>2</v>
      </c>
      <c r="G21" s="51">
        <f t="shared" ref="G21:G60" si="1">ROUNDUP(($E$6/$F$61)*F21,-3)</f>
        <v>0</v>
      </c>
      <c r="H21" s="52"/>
      <c r="I21" s="53" t="e">
        <f>H21/G21</f>
        <v>#DIV/0!</v>
      </c>
      <c r="J21" s="60">
        <f>IF(D21="珠石部",ROUNDUP(($N$15/$M$10)*F21,1),IF(D21="金飾部",ROUNDUP(($O$15/$M$11)*F21,1),IF(D21="鐘錶部",ROUNDUP(($N$15/$M$10)*F21,1))))</f>
        <v>0</v>
      </c>
      <c r="K21" s="61"/>
      <c r="L21" s="53" t="e">
        <f>K21/J21</f>
        <v>#DIV/0!</v>
      </c>
      <c r="M21" s="51">
        <f>IF(D21="珠石部",ROUNDUP(($O$16/$M$10)*F21,-3),IF(D21="金飾部",ROUNDUP(($N$16/$M$11)*F21,-3),IF(D21="鐘錶部",ROUNDUP(($O$16/$M$10)*F21,-3))))</f>
        <v>0</v>
      </c>
      <c r="N21" s="52"/>
      <c r="O21" s="53" t="e">
        <f>N21/M21</f>
        <v>#DIV/0!</v>
      </c>
      <c r="P21" s="51">
        <f t="shared" ref="P21:P60" si="2">ROUNDUP(($E$9/$F$61)*F21,-3)</f>
        <v>0</v>
      </c>
      <c r="Q21" s="52"/>
      <c r="R21" s="79" t="e">
        <f>Q21/P21</f>
        <v>#DIV/0!</v>
      </c>
      <c r="S21" s="51">
        <f t="shared" ref="S21:S60" si="3">ROUNDUP(($E$10/$F$61)*F21,-3)</f>
        <v>0</v>
      </c>
      <c r="T21" s="52"/>
      <c r="U21" s="53" t="e">
        <f>T21/S21</f>
        <v>#DIV/0!</v>
      </c>
      <c r="V21" s="51">
        <f t="shared" ref="V21:V60" si="4">ROUNDUP(($E$11/$F$61)*F21,-3)</f>
        <v>0</v>
      </c>
      <c r="W21" s="52"/>
      <c r="X21" s="53" t="e">
        <f>W21/V21</f>
        <v>#DIV/0!</v>
      </c>
      <c r="Y21" s="81">
        <f>Y19</f>
        <v>0</v>
      </c>
      <c r="Z21" s="74"/>
      <c r="AA21" s="75" t="e">
        <f>Z21/Y21</f>
        <v>#DIV/0!</v>
      </c>
      <c r="AB21" s="76">
        <f>AB19</f>
        <v>0</v>
      </c>
      <c r="AC21" s="77"/>
      <c r="AD21" s="75" t="e">
        <f>AC21/AB21</f>
        <v>#DIV/0!</v>
      </c>
      <c r="AE21" s="73">
        <f>AE19</f>
        <v>0</v>
      </c>
      <c r="AF21" s="74"/>
      <c r="AG21" s="75" t="e">
        <f>AF21/AE21</f>
        <v>#DIV/0!</v>
      </c>
      <c r="AH21" s="73">
        <f>AH19</f>
        <v>0</v>
      </c>
      <c r="AI21" s="74"/>
      <c r="AJ21" s="75" t="e">
        <f>AI21/AH21</f>
        <v>#DIV/0!</v>
      </c>
      <c r="AK21" s="73">
        <f>AK19</f>
        <v>0</v>
      </c>
      <c r="AL21" s="74"/>
      <c r="AM21" s="75" t="e">
        <f>AL21/AK21</f>
        <v>#DIV/0!</v>
      </c>
      <c r="AO21" s="4"/>
      <c r="AR21" s="4"/>
      <c r="AU21" s="4"/>
      <c r="AV21" s="1"/>
      <c r="AW21" s="1"/>
      <c r="AX21" s="4"/>
    </row>
    <row r="22" spans="1:50" s="3" customFormat="1" ht="18" customHeight="1" x14ac:dyDescent="0.25">
      <c r="A22" s="42">
        <v>2</v>
      </c>
      <c r="B22" s="27"/>
      <c r="C22" s="28"/>
      <c r="D22" s="28" t="s">
        <v>41</v>
      </c>
      <c r="E22" s="28" t="s">
        <v>29</v>
      </c>
      <c r="F22" s="43">
        <f t="shared" si="0"/>
        <v>2</v>
      </c>
      <c r="G22" s="54">
        <f t="shared" si="1"/>
        <v>0</v>
      </c>
      <c r="H22" s="25"/>
      <c r="I22" s="55" t="e">
        <f t="shared" ref="I22:I60" si="5">H22/G22</f>
        <v>#DIV/0!</v>
      </c>
      <c r="J22" s="62">
        <f t="shared" ref="J22:J60" si="6">IF(D22="珠石部",ROUNDUP(($N$15/$M$10)*F22,1),IF(D22="金飾部",ROUNDUP(($O$15/$M$11)*F22,1),IF(D22="鐘錶部",ROUNDUP(($N$15/$M$10)*F22,1))))</f>
        <v>0</v>
      </c>
      <c r="K22" s="26"/>
      <c r="L22" s="55" t="e">
        <f t="shared" ref="L22:L46" si="7">K22/J22</f>
        <v>#DIV/0!</v>
      </c>
      <c r="M22" s="54">
        <f t="shared" ref="M22:M60" si="8">IF(D22="珠石部",ROUNDUP(($O$16/$M$10)*F22,-3),IF(D22="金飾部",ROUNDUP(($N$16/$M$11)*F22,-3),IF(D22="鐘錶部",ROUNDUP(($O$16/$M$10)*F22,-3))))</f>
        <v>0</v>
      </c>
      <c r="N22" s="25"/>
      <c r="O22" s="55" t="e">
        <f t="shared" ref="O22:O46" si="9">N22/M22</f>
        <v>#DIV/0!</v>
      </c>
      <c r="P22" s="54">
        <f t="shared" si="2"/>
        <v>0</v>
      </c>
      <c r="Q22" s="25"/>
      <c r="R22" s="78" t="e">
        <f t="shared" ref="R22:R46" si="10">Q22/P22</f>
        <v>#DIV/0!</v>
      </c>
      <c r="S22" s="54">
        <f t="shared" si="3"/>
        <v>0</v>
      </c>
      <c r="T22" s="25"/>
      <c r="U22" s="55" t="e">
        <f t="shared" ref="U22:U60" si="11">T22/S22</f>
        <v>#DIV/0!</v>
      </c>
      <c r="V22" s="54">
        <f t="shared" si="4"/>
        <v>0</v>
      </c>
      <c r="W22" s="25"/>
      <c r="X22" s="55" t="e">
        <f t="shared" ref="X22:X60" si="12">W22/V22</f>
        <v>#DIV/0!</v>
      </c>
      <c r="Y22" s="1"/>
      <c r="Z22" s="1"/>
      <c r="AA22" s="2"/>
      <c r="AB22" s="2"/>
      <c r="AC22" s="2"/>
      <c r="AD22" s="1"/>
      <c r="AG22" s="4"/>
      <c r="AJ22" s="4"/>
      <c r="AK22" s="4"/>
      <c r="AL22" s="4"/>
      <c r="AO22" s="4"/>
      <c r="AR22" s="4"/>
      <c r="AU22" s="4"/>
      <c r="AV22" s="1"/>
      <c r="AW22" s="1"/>
      <c r="AX22" s="4"/>
    </row>
    <row r="23" spans="1:50" s="3" customFormat="1" ht="18" customHeight="1" x14ac:dyDescent="0.25">
      <c r="A23" s="42">
        <v>3</v>
      </c>
      <c r="B23" s="27"/>
      <c r="C23" s="28"/>
      <c r="D23" s="28" t="s">
        <v>41</v>
      </c>
      <c r="E23" s="28" t="s">
        <v>29</v>
      </c>
      <c r="F23" s="43">
        <f t="shared" si="0"/>
        <v>2</v>
      </c>
      <c r="G23" s="54">
        <f t="shared" si="1"/>
        <v>0</v>
      </c>
      <c r="H23" s="25"/>
      <c r="I23" s="55" t="e">
        <f t="shared" si="5"/>
        <v>#DIV/0!</v>
      </c>
      <c r="J23" s="62">
        <f t="shared" si="6"/>
        <v>0</v>
      </c>
      <c r="K23" s="26"/>
      <c r="L23" s="55" t="e">
        <f t="shared" si="7"/>
        <v>#DIV/0!</v>
      </c>
      <c r="M23" s="54">
        <f t="shared" si="8"/>
        <v>0</v>
      </c>
      <c r="N23" s="25"/>
      <c r="O23" s="55" t="e">
        <f t="shared" si="9"/>
        <v>#DIV/0!</v>
      </c>
      <c r="P23" s="54">
        <f t="shared" si="2"/>
        <v>0</v>
      </c>
      <c r="Q23" s="25"/>
      <c r="R23" s="78" t="e">
        <f t="shared" si="10"/>
        <v>#DIV/0!</v>
      </c>
      <c r="S23" s="54">
        <f t="shared" si="3"/>
        <v>0</v>
      </c>
      <c r="T23" s="25"/>
      <c r="U23" s="55" t="e">
        <f t="shared" si="11"/>
        <v>#DIV/0!</v>
      </c>
      <c r="V23" s="54">
        <f t="shared" si="4"/>
        <v>0</v>
      </c>
      <c r="W23" s="25"/>
      <c r="X23" s="55" t="e">
        <f t="shared" si="12"/>
        <v>#DIV/0!</v>
      </c>
      <c r="Y23" s="1"/>
      <c r="Z23" s="1"/>
      <c r="AA23" s="2"/>
      <c r="AB23" s="2"/>
      <c r="AC23" s="2"/>
      <c r="AD23" s="1"/>
      <c r="AG23" s="4"/>
      <c r="AJ23" s="4"/>
      <c r="AK23" s="4"/>
      <c r="AL23" s="4"/>
      <c r="AO23" s="4"/>
      <c r="AR23" s="4"/>
      <c r="AU23" s="4"/>
      <c r="AV23" s="1"/>
      <c r="AW23" s="1"/>
      <c r="AX23" s="4"/>
    </row>
    <row r="24" spans="1:50" s="3" customFormat="1" ht="18" customHeight="1" x14ac:dyDescent="0.25">
      <c r="A24" s="42">
        <v>4</v>
      </c>
      <c r="B24" s="27"/>
      <c r="C24" s="28"/>
      <c r="D24" s="28" t="s">
        <v>41</v>
      </c>
      <c r="E24" s="28" t="s">
        <v>4</v>
      </c>
      <c r="F24" s="43">
        <f t="shared" si="0"/>
        <v>2</v>
      </c>
      <c r="G24" s="54">
        <f t="shared" si="1"/>
        <v>0</v>
      </c>
      <c r="H24" s="25"/>
      <c r="I24" s="55" t="e">
        <f t="shared" si="5"/>
        <v>#DIV/0!</v>
      </c>
      <c r="J24" s="62">
        <f t="shared" si="6"/>
        <v>0</v>
      </c>
      <c r="K24" s="26"/>
      <c r="L24" s="55" t="e">
        <f t="shared" si="7"/>
        <v>#DIV/0!</v>
      </c>
      <c r="M24" s="54">
        <f t="shared" si="8"/>
        <v>0</v>
      </c>
      <c r="N24" s="25"/>
      <c r="O24" s="55" t="e">
        <f t="shared" si="9"/>
        <v>#DIV/0!</v>
      </c>
      <c r="P24" s="54">
        <f t="shared" si="2"/>
        <v>0</v>
      </c>
      <c r="Q24" s="25"/>
      <c r="R24" s="78" t="e">
        <f t="shared" si="10"/>
        <v>#DIV/0!</v>
      </c>
      <c r="S24" s="54">
        <f t="shared" si="3"/>
        <v>0</v>
      </c>
      <c r="T24" s="25"/>
      <c r="U24" s="55" t="e">
        <f t="shared" si="11"/>
        <v>#DIV/0!</v>
      </c>
      <c r="V24" s="54">
        <f t="shared" si="4"/>
        <v>0</v>
      </c>
      <c r="W24" s="25"/>
      <c r="X24" s="55" t="e">
        <f t="shared" si="12"/>
        <v>#DIV/0!</v>
      </c>
      <c r="Y24" s="1"/>
      <c r="Z24" s="1"/>
      <c r="AA24" s="2"/>
      <c r="AB24" s="2"/>
      <c r="AC24" s="2"/>
      <c r="AD24" s="1"/>
      <c r="AG24" s="4"/>
      <c r="AJ24" s="4"/>
      <c r="AK24" s="4"/>
      <c r="AL24" s="4"/>
      <c r="AO24" s="4"/>
      <c r="AR24" s="4"/>
      <c r="AU24" s="4"/>
      <c r="AV24" s="1"/>
      <c r="AW24" s="1"/>
      <c r="AX24" s="4"/>
    </row>
    <row r="25" spans="1:50" s="3" customFormat="1" ht="18" customHeight="1" x14ac:dyDescent="0.25">
      <c r="A25" s="42">
        <v>5</v>
      </c>
      <c r="B25" s="27"/>
      <c r="C25" s="28"/>
      <c r="D25" s="28" t="s">
        <v>41</v>
      </c>
      <c r="E25" s="28" t="s">
        <v>4</v>
      </c>
      <c r="F25" s="43">
        <f t="shared" si="0"/>
        <v>2</v>
      </c>
      <c r="G25" s="54">
        <f t="shared" si="1"/>
        <v>0</v>
      </c>
      <c r="H25" s="25"/>
      <c r="I25" s="55" t="e">
        <f t="shared" si="5"/>
        <v>#DIV/0!</v>
      </c>
      <c r="J25" s="62">
        <f t="shared" si="6"/>
        <v>0</v>
      </c>
      <c r="K25" s="26"/>
      <c r="L25" s="55" t="e">
        <f t="shared" si="7"/>
        <v>#DIV/0!</v>
      </c>
      <c r="M25" s="54">
        <f t="shared" si="8"/>
        <v>0</v>
      </c>
      <c r="N25" s="25"/>
      <c r="O25" s="55" t="e">
        <f t="shared" si="9"/>
        <v>#DIV/0!</v>
      </c>
      <c r="P25" s="54">
        <f t="shared" si="2"/>
        <v>0</v>
      </c>
      <c r="Q25" s="25"/>
      <c r="R25" s="78" t="e">
        <f t="shared" si="10"/>
        <v>#DIV/0!</v>
      </c>
      <c r="S25" s="54">
        <f t="shared" si="3"/>
        <v>0</v>
      </c>
      <c r="T25" s="25"/>
      <c r="U25" s="55" t="e">
        <f t="shared" si="11"/>
        <v>#DIV/0!</v>
      </c>
      <c r="V25" s="54">
        <f t="shared" si="4"/>
        <v>0</v>
      </c>
      <c r="W25" s="25"/>
      <c r="X25" s="55" t="e">
        <f t="shared" si="12"/>
        <v>#DIV/0!</v>
      </c>
      <c r="Y25" s="1"/>
      <c r="Z25" s="1"/>
      <c r="AA25" s="2"/>
      <c r="AB25" s="2"/>
      <c r="AC25" s="2"/>
      <c r="AD25" s="1"/>
      <c r="AG25" s="4"/>
      <c r="AJ25" s="4"/>
      <c r="AK25" s="4"/>
      <c r="AL25" s="4"/>
      <c r="AO25" s="4"/>
      <c r="AR25" s="4"/>
      <c r="AU25" s="4"/>
      <c r="AV25" s="1"/>
      <c r="AW25" s="1"/>
      <c r="AX25" s="4"/>
    </row>
    <row r="26" spans="1:50" s="3" customFormat="1" ht="18" customHeight="1" x14ac:dyDescent="0.25">
      <c r="A26" s="42">
        <v>6</v>
      </c>
      <c r="B26" s="27"/>
      <c r="C26" s="28"/>
      <c r="D26" s="28" t="s">
        <v>41</v>
      </c>
      <c r="E26" s="28" t="s">
        <v>30</v>
      </c>
      <c r="F26" s="43">
        <f t="shared" si="0"/>
        <v>2</v>
      </c>
      <c r="G26" s="54">
        <f t="shared" si="1"/>
        <v>0</v>
      </c>
      <c r="H26" s="25"/>
      <c r="I26" s="55" t="e">
        <f t="shared" si="5"/>
        <v>#DIV/0!</v>
      </c>
      <c r="J26" s="62">
        <f t="shared" si="6"/>
        <v>0</v>
      </c>
      <c r="K26" s="26"/>
      <c r="L26" s="55" t="e">
        <f t="shared" si="7"/>
        <v>#DIV/0!</v>
      </c>
      <c r="M26" s="54">
        <f t="shared" si="8"/>
        <v>0</v>
      </c>
      <c r="N26" s="25"/>
      <c r="O26" s="55" t="e">
        <f t="shared" si="9"/>
        <v>#DIV/0!</v>
      </c>
      <c r="P26" s="54">
        <f t="shared" si="2"/>
        <v>0</v>
      </c>
      <c r="Q26" s="25"/>
      <c r="R26" s="78" t="e">
        <f t="shared" si="10"/>
        <v>#DIV/0!</v>
      </c>
      <c r="S26" s="54">
        <f t="shared" si="3"/>
        <v>0</v>
      </c>
      <c r="T26" s="25"/>
      <c r="U26" s="55" t="e">
        <f t="shared" si="11"/>
        <v>#DIV/0!</v>
      </c>
      <c r="V26" s="54">
        <f t="shared" si="4"/>
        <v>0</v>
      </c>
      <c r="W26" s="25"/>
      <c r="X26" s="55" t="e">
        <f t="shared" si="12"/>
        <v>#DIV/0!</v>
      </c>
      <c r="Y26" s="1"/>
      <c r="Z26" s="1"/>
      <c r="AA26" s="2"/>
      <c r="AB26" s="2"/>
      <c r="AC26" s="2"/>
      <c r="AD26" s="1"/>
      <c r="AG26" s="4"/>
      <c r="AJ26" s="4"/>
      <c r="AK26" s="4"/>
      <c r="AL26" s="4"/>
      <c r="AO26" s="4"/>
      <c r="AR26" s="4"/>
      <c r="AU26" s="4"/>
      <c r="AV26" s="1"/>
      <c r="AW26" s="1"/>
      <c r="AX26" s="4"/>
    </row>
    <row r="27" spans="1:50" s="3" customFormat="1" ht="18" customHeight="1" x14ac:dyDescent="0.25">
      <c r="A27" s="42">
        <v>7</v>
      </c>
      <c r="B27" s="27"/>
      <c r="C27" s="28"/>
      <c r="D27" s="28" t="s">
        <v>41</v>
      </c>
      <c r="E27" s="28" t="s">
        <v>30</v>
      </c>
      <c r="F27" s="43">
        <f t="shared" si="0"/>
        <v>2</v>
      </c>
      <c r="G27" s="54">
        <f t="shared" si="1"/>
        <v>0</v>
      </c>
      <c r="H27" s="25"/>
      <c r="I27" s="55" t="e">
        <f t="shared" si="5"/>
        <v>#DIV/0!</v>
      </c>
      <c r="J27" s="62">
        <f t="shared" si="6"/>
        <v>0</v>
      </c>
      <c r="K27" s="26"/>
      <c r="L27" s="55" t="e">
        <f t="shared" si="7"/>
        <v>#DIV/0!</v>
      </c>
      <c r="M27" s="54">
        <f t="shared" si="8"/>
        <v>0</v>
      </c>
      <c r="N27" s="25"/>
      <c r="O27" s="55" t="e">
        <f t="shared" si="9"/>
        <v>#DIV/0!</v>
      </c>
      <c r="P27" s="54">
        <f t="shared" si="2"/>
        <v>0</v>
      </c>
      <c r="Q27" s="25"/>
      <c r="R27" s="78" t="e">
        <f t="shared" si="10"/>
        <v>#DIV/0!</v>
      </c>
      <c r="S27" s="54">
        <f t="shared" si="3"/>
        <v>0</v>
      </c>
      <c r="T27" s="25"/>
      <c r="U27" s="55" t="e">
        <f t="shared" si="11"/>
        <v>#DIV/0!</v>
      </c>
      <c r="V27" s="54">
        <f t="shared" si="4"/>
        <v>0</v>
      </c>
      <c r="W27" s="25"/>
      <c r="X27" s="55" t="e">
        <f t="shared" si="12"/>
        <v>#DIV/0!</v>
      </c>
      <c r="Y27" s="1"/>
      <c r="Z27" s="1"/>
      <c r="AA27" s="2"/>
      <c r="AB27" s="2"/>
      <c r="AC27" s="2"/>
      <c r="AD27" s="1"/>
      <c r="AG27" s="4"/>
      <c r="AJ27" s="4"/>
      <c r="AK27" s="4"/>
      <c r="AL27" s="4"/>
      <c r="AO27" s="4"/>
      <c r="AR27" s="4"/>
      <c r="AU27" s="4"/>
      <c r="AV27" s="1"/>
      <c r="AW27" s="1"/>
      <c r="AX27" s="4"/>
    </row>
    <row r="28" spans="1:50" s="3" customFormat="1" ht="18" customHeight="1" x14ac:dyDescent="0.25">
      <c r="A28" s="42">
        <v>8</v>
      </c>
      <c r="B28" s="27"/>
      <c r="C28" s="28"/>
      <c r="D28" s="28" t="s">
        <v>41</v>
      </c>
      <c r="E28" s="28" t="s">
        <v>30</v>
      </c>
      <c r="F28" s="43">
        <f t="shared" si="0"/>
        <v>2</v>
      </c>
      <c r="G28" s="54">
        <f t="shared" si="1"/>
        <v>0</v>
      </c>
      <c r="H28" s="25"/>
      <c r="I28" s="55" t="e">
        <f t="shared" si="5"/>
        <v>#DIV/0!</v>
      </c>
      <c r="J28" s="62">
        <f t="shared" si="6"/>
        <v>0</v>
      </c>
      <c r="K28" s="26"/>
      <c r="L28" s="55" t="e">
        <f t="shared" si="7"/>
        <v>#DIV/0!</v>
      </c>
      <c r="M28" s="54">
        <f t="shared" si="8"/>
        <v>0</v>
      </c>
      <c r="N28" s="25"/>
      <c r="O28" s="55" t="e">
        <f t="shared" si="9"/>
        <v>#DIV/0!</v>
      </c>
      <c r="P28" s="54">
        <f t="shared" si="2"/>
        <v>0</v>
      </c>
      <c r="Q28" s="25"/>
      <c r="R28" s="78" t="e">
        <f t="shared" si="10"/>
        <v>#DIV/0!</v>
      </c>
      <c r="S28" s="54">
        <f t="shared" si="3"/>
        <v>0</v>
      </c>
      <c r="T28" s="25"/>
      <c r="U28" s="55" t="e">
        <f t="shared" si="11"/>
        <v>#DIV/0!</v>
      </c>
      <c r="V28" s="54">
        <f t="shared" si="4"/>
        <v>0</v>
      </c>
      <c r="W28" s="25"/>
      <c r="X28" s="55" t="e">
        <f t="shared" si="12"/>
        <v>#DIV/0!</v>
      </c>
      <c r="Y28" s="1"/>
      <c r="Z28" s="1"/>
      <c r="AA28" s="2"/>
      <c r="AB28" s="2"/>
      <c r="AC28" s="2"/>
      <c r="AD28" s="1"/>
      <c r="AG28" s="4"/>
      <c r="AJ28" s="4"/>
      <c r="AK28" s="4"/>
      <c r="AL28" s="4"/>
      <c r="AO28" s="4"/>
      <c r="AR28" s="4"/>
      <c r="AU28" s="4"/>
      <c r="AV28" s="1"/>
      <c r="AW28" s="1"/>
      <c r="AX28" s="4"/>
    </row>
    <row r="29" spans="1:50" s="3" customFormat="1" ht="18" customHeight="1" x14ac:dyDescent="0.25">
      <c r="A29" s="42">
        <v>9</v>
      </c>
      <c r="B29" s="27"/>
      <c r="C29" s="28"/>
      <c r="D29" s="28" t="s">
        <v>41</v>
      </c>
      <c r="E29" s="28" t="s">
        <v>5</v>
      </c>
      <c r="F29" s="43">
        <f t="shared" si="0"/>
        <v>2</v>
      </c>
      <c r="G29" s="54">
        <f t="shared" si="1"/>
        <v>0</v>
      </c>
      <c r="H29" s="25"/>
      <c r="I29" s="55" t="e">
        <f t="shared" si="5"/>
        <v>#DIV/0!</v>
      </c>
      <c r="J29" s="62">
        <f t="shared" si="6"/>
        <v>0</v>
      </c>
      <c r="K29" s="26"/>
      <c r="L29" s="55" t="e">
        <f t="shared" si="7"/>
        <v>#DIV/0!</v>
      </c>
      <c r="M29" s="54">
        <f t="shared" si="8"/>
        <v>0</v>
      </c>
      <c r="N29" s="25"/>
      <c r="O29" s="55" t="e">
        <f t="shared" si="9"/>
        <v>#DIV/0!</v>
      </c>
      <c r="P29" s="54">
        <f t="shared" si="2"/>
        <v>0</v>
      </c>
      <c r="Q29" s="25"/>
      <c r="R29" s="78" t="e">
        <f t="shared" si="10"/>
        <v>#DIV/0!</v>
      </c>
      <c r="S29" s="54">
        <f t="shared" si="3"/>
        <v>0</v>
      </c>
      <c r="T29" s="25"/>
      <c r="U29" s="55" t="e">
        <f t="shared" si="11"/>
        <v>#DIV/0!</v>
      </c>
      <c r="V29" s="54">
        <f t="shared" si="4"/>
        <v>0</v>
      </c>
      <c r="W29" s="25"/>
      <c r="X29" s="55" t="e">
        <f t="shared" si="12"/>
        <v>#DIV/0!</v>
      </c>
      <c r="Y29" s="1"/>
      <c r="Z29" s="1"/>
      <c r="AA29" s="2"/>
      <c r="AB29" s="2"/>
      <c r="AC29" s="2"/>
      <c r="AD29" s="1"/>
      <c r="AG29" s="4"/>
      <c r="AJ29" s="4"/>
      <c r="AK29" s="4"/>
      <c r="AL29" s="4"/>
      <c r="AO29" s="4"/>
      <c r="AR29" s="4"/>
      <c r="AU29" s="4"/>
      <c r="AV29" s="1"/>
      <c r="AW29" s="1"/>
      <c r="AX29" s="4"/>
    </row>
    <row r="30" spans="1:50" s="3" customFormat="1" ht="18" customHeight="1" x14ac:dyDescent="0.25">
      <c r="A30" s="42">
        <v>10</v>
      </c>
      <c r="B30" s="27"/>
      <c r="C30" s="28"/>
      <c r="D30" s="28" t="s">
        <v>41</v>
      </c>
      <c r="E30" s="28" t="s">
        <v>5</v>
      </c>
      <c r="F30" s="43">
        <f t="shared" si="0"/>
        <v>2</v>
      </c>
      <c r="G30" s="54">
        <f t="shared" si="1"/>
        <v>0</v>
      </c>
      <c r="H30" s="25"/>
      <c r="I30" s="55" t="e">
        <f t="shared" si="5"/>
        <v>#DIV/0!</v>
      </c>
      <c r="J30" s="62">
        <f t="shared" si="6"/>
        <v>0</v>
      </c>
      <c r="K30" s="26"/>
      <c r="L30" s="55" t="e">
        <f t="shared" si="7"/>
        <v>#DIV/0!</v>
      </c>
      <c r="M30" s="54">
        <f t="shared" si="8"/>
        <v>0</v>
      </c>
      <c r="N30" s="25"/>
      <c r="O30" s="55" t="e">
        <f t="shared" si="9"/>
        <v>#DIV/0!</v>
      </c>
      <c r="P30" s="54">
        <f t="shared" si="2"/>
        <v>0</v>
      </c>
      <c r="Q30" s="25"/>
      <c r="R30" s="78" t="e">
        <f t="shared" si="10"/>
        <v>#DIV/0!</v>
      </c>
      <c r="S30" s="54">
        <f t="shared" si="3"/>
        <v>0</v>
      </c>
      <c r="T30" s="25"/>
      <c r="U30" s="55" t="e">
        <f t="shared" si="11"/>
        <v>#DIV/0!</v>
      </c>
      <c r="V30" s="54">
        <f t="shared" si="4"/>
        <v>0</v>
      </c>
      <c r="W30" s="25"/>
      <c r="X30" s="55" t="e">
        <f t="shared" si="12"/>
        <v>#DIV/0!</v>
      </c>
      <c r="Y30" s="1"/>
      <c r="Z30" s="1"/>
      <c r="AA30" s="2"/>
      <c r="AB30" s="2"/>
      <c r="AC30" s="2"/>
      <c r="AD30" s="1"/>
      <c r="AG30" s="4"/>
      <c r="AJ30" s="4"/>
      <c r="AK30" s="4"/>
      <c r="AL30" s="4"/>
      <c r="AO30" s="4"/>
      <c r="AR30" s="4"/>
      <c r="AU30" s="4"/>
      <c r="AV30" s="1"/>
      <c r="AW30" s="1"/>
      <c r="AX30" s="4"/>
    </row>
    <row r="31" spans="1:50" s="3" customFormat="1" ht="18" customHeight="1" x14ac:dyDescent="0.25">
      <c r="A31" s="42">
        <v>11</v>
      </c>
      <c r="B31" s="27"/>
      <c r="C31" s="28"/>
      <c r="D31" s="28" t="s">
        <v>41</v>
      </c>
      <c r="E31" s="28" t="s">
        <v>2</v>
      </c>
      <c r="F31" s="43">
        <f t="shared" si="0"/>
        <v>1.5</v>
      </c>
      <c r="G31" s="54">
        <f t="shared" si="1"/>
        <v>0</v>
      </c>
      <c r="H31" s="25"/>
      <c r="I31" s="55" t="e">
        <f t="shared" si="5"/>
        <v>#DIV/0!</v>
      </c>
      <c r="J31" s="62">
        <f t="shared" si="6"/>
        <v>0</v>
      </c>
      <c r="K31" s="26"/>
      <c r="L31" s="55" t="e">
        <f t="shared" si="7"/>
        <v>#DIV/0!</v>
      </c>
      <c r="M31" s="54">
        <f t="shared" si="8"/>
        <v>0</v>
      </c>
      <c r="N31" s="25"/>
      <c r="O31" s="55" t="e">
        <f t="shared" si="9"/>
        <v>#DIV/0!</v>
      </c>
      <c r="P31" s="54">
        <f t="shared" si="2"/>
        <v>0</v>
      </c>
      <c r="Q31" s="25"/>
      <c r="R31" s="78" t="e">
        <f t="shared" si="10"/>
        <v>#DIV/0!</v>
      </c>
      <c r="S31" s="54">
        <f t="shared" si="3"/>
        <v>0</v>
      </c>
      <c r="T31" s="25"/>
      <c r="U31" s="55" t="e">
        <f t="shared" si="11"/>
        <v>#DIV/0!</v>
      </c>
      <c r="V31" s="54">
        <f t="shared" si="4"/>
        <v>0</v>
      </c>
      <c r="W31" s="25"/>
      <c r="X31" s="55" t="e">
        <f t="shared" si="12"/>
        <v>#DIV/0!</v>
      </c>
      <c r="Y31" s="1"/>
      <c r="Z31" s="1"/>
      <c r="AA31" s="2"/>
      <c r="AB31" s="2"/>
      <c r="AC31" s="2"/>
      <c r="AD31" s="1"/>
      <c r="AG31" s="4"/>
      <c r="AJ31" s="4"/>
      <c r="AK31" s="4"/>
      <c r="AL31" s="4"/>
      <c r="AO31" s="4"/>
      <c r="AR31" s="4"/>
      <c r="AU31" s="4"/>
      <c r="AV31" s="1"/>
      <c r="AW31" s="1"/>
      <c r="AX31" s="4"/>
    </row>
    <row r="32" spans="1:50" s="3" customFormat="1" ht="18" customHeight="1" x14ac:dyDescent="0.25">
      <c r="A32" s="42">
        <v>12</v>
      </c>
      <c r="B32" s="27"/>
      <c r="C32" s="28"/>
      <c r="D32" s="28" t="s">
        <v>41</v>
      </c>
      <c r="E32" s="28" t="s">
        <v>2</v>
      </c>
      <c r="F32" s="43">
        <f t="shared" si="0"/>
        <v>1.5</v>
      </c>
      <c r="G32" s="54">
        <f t="shared" si="1"/>
        <v>0</v>
      </c>
      <c r="H32" s="25"/>
      <c r="I32" s="55" t="e">
        <f t="shared" si="5"/>
        <v>#DIV/0!</v>
      </c>
      <c r="J32" s="62">
        <f t="shared" si="6"/>
        <v>0</v>
      </c>
      <c r="K32" s="26"/>
      <c r="L32" s="55" t="e">
        <f t="shared" si="7"/>
        <v>#DIV/0!</v>
      </c>
      <c r="M32" s="54">
        <f t="shared" si="8"/>
        <v>0</v>
      </c>
      <c r="N32" s="25"/>
      <c r="O32" s="55" t="e">
        <f t="shared" si="9"/>
        <v>#DIV/0!</v>
      </c>
      <c r="P32" s="54">
        <f t="shared" si="2"/>
        <v>0</v>
      </c>
      <c r="Q32" s="25"/>
      <c r="R32" s="78" t="e">
        <f t="shared" si="10"/>
        <v>#DIV/0!</v>
      </c>
      <c r="S32" s="54">
        <f t="shared" si="3"/>
        <v>0</v>
      </c>
      <c r="T32" s="25"/>
      <c r="U32" s="55" t="e">
        <f t="shared" si="11"/>
        <v>#DIV/0!</v>
      </c>
      <c r="V32" s="54">
        <f t="shared" si="4"/>
        <v>0</v>
      </c>
      <c r="W32" s="25"/>
      <c r="X32" s="55" t="e">
        <f t="shared" si="12"/>
        <v>#DIV/0!</v>
      </c>
      <c r="Y32" s="1"/>
      <c r="Z32" s="1"/>
      <c r="AA32" s="2"/>
      <c r="AB32" s="2"/>
      <c r="AC32" s="2"/>
      <c r="AD32" s="1"/>
      <c r="AG32" s="4"/>
      <c r="AJ32" s="4"/>
      <c r="AK32" s="4"/>
      <c r="AL32" s="4"/>
      <c r="AO32" s="4"/>
      <c r="AR32" s="4"/>
      <c r="AU32" s="4"/>
      <c r="AV32" s="1"/>
      <c r="AW32" s="1"/>
      <c r="AX32" s="4"/>
    </row>
    <row r="33" spans="1:50" s="3" customFormat="1" ht="18" customHeight="1" x14ac:dyDescent="0.25">
      <c r="A33" s="42">
        <v>13</v>
      </c>
      <c r="B33" s="27"/>
      <c r="C33" s="28"/>
      <c r="D33" s="28" t="s">
        <v>41</v>
      </c>
      <c r="E33" s="28" t="s">
        <v>2</v>
      </c>
      <c r="F33" s="43">
        <f t="shared" si="0"/>
        <v>1.5</v>
      </c>
      <c r="G33" s="54">
        <f t="shared" si="1"/>
        <v>0</v>
      </c>
      <c r="H33" s="25"/>
      <c r="I33" s="55" t="e">
        <f t="shared" si="5"/>
        <v>#DIV/0!</v>
      </c>
      <c r="J33" s="62">
        <f t="shared" si="6"/>
        <v>0</v>
      </c>
      <c r="K33" s="26"/>
      <c r="L33" s="55" t="e">
        <f t="shared" si="7"/>
        <v>#DIV/0!</v>
      </c>
      <c r="M33" s="54">
        <f t="shared" si="8"/>
        <v>0</v>
      </c>
      <c r="N33" s="25"/>
      <c r="O33" s="55" t="e">
        <f t="shared" si="9"/>
        <v>#DIV/0!</v>
      </c>
      <c r="P33" s="54">
        <f t="shared" si="2"/>
        <v>0</v>
      </c>
      <c r="Q33" s="25"/>
      <c r="R33" s="78" t="e">
        <f t="shared" si="10"/>
        <v>#DIV/0!</v>
      </c>
      <c r="S33" s="54">
        <f t="shared" si="3"/>
        <v>0</v>
      </c>
      <c r="T33" s="25"/>
      <c r="U33" s="55" t="e">
        <f t="shared" si="11"/>
        <v>#DIV/0!</v>
      </c>
      <c r="V33" s="54">
        <f t="shared" si="4"/>
        <v>0</v>
      </c>
      <c r="W33" s="25"/>
      <c r="X33" s="55" t="e">
        <f t="shared" si="12"/>
        <v>#DIV/0!</v>
      </c>
      <c r="Y33" s="1"/>
      <c r="Z33" s="1"/>
      <c r="AA33" s="2"/>
      <c r="AB33" s="2"/>
      <c r="AC33" s="2"/>
      <c r="AD33" s="1"/>
      <c r="AG33" s="4"/>
      <c r="AJ33" s="4"/>
      <c r="AK33" s="4"/>
      <c r="AL33" s="4"/>
      <c r="AO33" s="4"/>
      <c r="AR33" s="4"/>
      <c r="AU33" s="4"/>
      <c r="AV33" s="1"/>
      <c r="AW33" s="1"/>
      <c r="AX33" s="4"/>
    </row>
    <row r="34" spans="1:50" s="3" customFormat="1" ht="18" customHeight="1" x14ac:dyDescent="0.25">
      <c r="A34" s="42">
        <v>14</v>
      </c>
      <c r="B34" s="27"/>
      <c r="C34" s="28"/>
      <c r="D34" s="28" t="s">
        <v>41</v>
      </c>
      <c r="E34" s="28" t="s">
        <v>2</v>
      </c>
      <c r="F34" s="43">
        <f t="shared" si="0"/>
        <v>1.5</v>
      </c>
      <c r="G34" s="54">
        <f t="shared" si="1"/>
        <v>0</v>
      </c>
      <c r="H34" s="25"/>
      <c r="I34" s="55" t="e">
        <f t="shared" si="5"/>
        <v>#DIV/0!</v>
      </c>
      <c r="J34" s="62">
        <f t="shared" si="6"/>
        <v>0</v>
      </c>
      <c r="K34" s="26"/>
      <c r="L34" s="55" t="e">
        <f t="shared" si="7"/>
        <v>#DIV/0!</v>
      </c>
      <c r="M34" s="54">
        <f t="shared" si="8"/>
        <v>0</v>
      </c>
      <c r="N34" s="25"/>
      <c r="O34" s="55" t="e">
        <f t="shared" si="9"/>
        <v>#DIV/0!</v>
      </c>
      <c r="P34" s="54">
        <f t="shared" si="2"/>
        <v>0</v>
      </c>
      <c r="Q34" s="25"/>
      <c r="R34" s="78" t="e">
        <f t="shared" si="10"/>
        <v>#DIV/0!</v>
      </c>
      <c r="S34" s="54">
        <f t="shared" si="3"/>
        <v>0</v>
      </c>
      <c r="T34" s="25"/>
      <c r="U34" s="55" t="e">
        <f t="shared" si="11"/>
        <v>#DIV/0!</v>
      </c>
      <c r="V34" s="54">
        <f t="shared" si="4"/>
        <v>0</v>
      </c>
      <c r="W34" s="25"/>
      <c r="X34" s="55" t="e">
        <f t="shared" si="12"/>
        <v>#DIV/0!</v>
      </c>
      <c r="Y34" s="1"/>
      <c r="Z34" s="1"/>
      <c r="AA34" s="2"/>
      <c r="AB34" s="2"/>
      <c r="AC34" s="2"/>
      <c r="AD34" s="1"/>
      <c r="AG34" s="4"/>
      <c r="AJ34" s="4"/>
      <c r="AK34" s="4"/>
      <c r="AL34" s="4"/>
      <c r="AO34" s="4"/>
      <c r="AR34" s="4"/>
      <c r="AU34" s="4"/>
      <c r="AV34" s="1"/>
      <c r="AW34" s="1"/>
      <c r="AX34" s="4"/>
    </row>
    <row r="35" spans="1:50" s="3" customFormat="1" ht="18" customHeight="1" x14ac:dyDescent="0.25">
      <c r="A35" s="42">
        <v>15</v>
      </c>
      <c r="B35" s="27"/>
      <c r="C35" s="28"/>
      <c r="D35" s="28" t="s">
        <v>42</v>
      </c>
      <c r="E35" s="28" t="s">
        <v>28</v>
      </c>
      <c r="F35" s="43">
        <f t="shared" si="0"/>
        <v>2</v>
      </c>
      <c r="G35" s="54">
        <f t="shared" si="1"/>
        <v>0</v>
      </c>
      <c r="H35" s="25"/>
      <c r="I35" s="55" t="e">
        <f t="shared" si="5"/>
        <v>#DIV/0!</v>
      </c>
      <c r="J35" s="62">
        <f t="shared" si="6"/>
        <v>0</v>
      </c>
      <c r="K35" s="26"/>
      <c r="L35" s="55" t="e">
        <f t="shared" si="7"/>
        <v>#DIV/0!</v>
      </c>
      <c r="M35" s="54">
        <f t="shared" si="8"/>
        <v>0</v>
      </c>
      <c r="N35" s="25"/>
      <c r="O35" s="55" t="e">
        <f t="shared" si="9"/>
        <v>#DIV/0!</v>
      </c>
      <c r="P35" s="54">
        <f t="shared" si="2"/>
        <v>0</v>
      </c>
      <c r="Q35" s="25"/>
      <c r="R35" s="78" t="e">
        <f t="shared" si="10"/>
        <v>#DIV/0!</v>
      </c>
      <c r="S35" s="54">
        <f t="shared" si="3"/>
        <v>0</v>
      </c>
      <c r="T35" s="25"/>
      <c r="U35" s="55" t="e">
        <f t="shared" si="11"/>
        <v>#DIV/0!</v>
      </c>
      <c r="V35" s="54">
        <f t="shared" si="4"/>
        <v>0</v>
      </c>
      <c r="W35" s="25"/>
      <c r="X35" s="55" t="e">
        <f t="shared" si="12"/>
        <v>#DIV/0!</v>
      </c>
      <c r="Y35" s="1"/>
      <c r="Z35" s="1"/>
      <c r="AA35" s="2"/>
      <c r="AB35" s="2"/>
      <c r="AC35" s="2"/>
      <c r="AD35" s="1"/>
      <c r="AG35" s="4"/>
      <c r="AJ35" s="4"/>
      <c r="AK35" s="4"/>
      <c r="AL35" s="4"/>
      <c r="AO35" s="4"/>
      <c r="AR35" s="4"/>
      <c r="AU35" s="4"/>
      <c r="AV35" s="1"/>
      <c r="AW35" s="1"/>
      <c r="AX35" s="4"/>
    </row>
    <row r="36" spans="1:50" s="3" customFormat="1" ht="18" customHeight="1" x14ac:dyDescent="0.25">
      <c r="A36" s="42">
        <v>16</v>
      </c>
      <c r="B36" s="27"/>
      <c r="C36" s="28"/>
      <c r="D36" s="28" t="s">
        <v>42</v>
      </c>
      <c r="E36" s="28" t="s">
        <v>4</v>
      </c>
      <c r="F36" s="43">
        <f t="shared" si="0"/>
        <v>2</v>
      </c>
      <c r="G36" s="54">
        <f t="shared" si="1"/>
        <v>0</v>
      </c>
      <c r="H36" s="25"/>
      <c r="I36" s="55" t="e">
        <f t="shared" si="5"/>
        <v>#DIV/0!</v>
      </c>
      <c r="J36" s="62">
        <f t="shared" si="6"/>
        <v>0</v>
      </c>
      <c r="K36" s="26"/>
      <c r="L36" s="55" t="e">
        <f t="shared" si="7"/>
        <v>#DIV/0!</v>
      </c>
      <c r="M36" s="54">
        <f t="shared" si="8"/>
        <v>0</v>
      </c>
      <c r="N36" s="25"/>
      <c r="O36" s="55" t="e">
        <f t="shared" si="9"/>
        <v>#DIV/0!</v>
      </c>
      <c r="P36" s="54">
        <f t="shared" si="2"/>
        <v>0</v>
      </c>
      <c r="Q36" s="25"/>
      <c r="R36" s="78" t="e">
        <f t="shared" si="10"/>
        <v>#DIV/0!</v>
      </c>
      <c r="S36" s="54">
        <f t="shared" si="3"/>
        <v>0</v>
      </c>
      <c r="T36" s="25"/>
      <c r="U36" s="55" t="e">
        <f t="shared" si="11"/>
        <v>#DIV/0!</v>
      </c>
      <c r="V36" s="54">
        <f t="shared" si="4"/>
        <v>0</v>
      </c>
      <c r="W36" s="25"/>
      <c r="X36" s="55" t="e">
        <f t="shared" si="12"/>
        <v>#DIV/0!</v>
      </c>
      <c r="Y36" s="1"/>
      <c r="Z36" s="1"/>
      <c r="AA36" s="2"/>
      <c r="AB36" s="2"/>
      <c r="AC36" s="2"/>
      <c r="AD36" s="1"/>
      <c r="AG36" s="4"/>
      <c r="AJ36" s="4"/>
      <c r="AK36" s="4"/>
      <c r="AL36" s="4"/>
      <c r="AO36" s="4"/>
      <c r="AR36" s="4"/>
      <c r="AU36" s="4"/>
      <c r="AV36" s="1"/>
      <c r="AW36" s="1"/>
      <c r="AX36" s="4"/>
    </row>
    <row r="37" spans="1:50" s="3" customFormat="1" ht="18" customHeight="1" x14ac:dyDescent="0.25">
      <c r="A37" s="42">
        <v>17</v>
      </c>
      <c r="B37" s="27"/>
      <c r="C37" s="28"/>
      <c r="D37" s="28" t="s">
        <v>42</v>
      </c>
      <c r="E37" s="28" t="s">
        <v>30</v>
      </c>
      <c r="F37" s="43">
        <f t="shared" si="0"/>
        <v>2</v>
      </c>
      <c r="G37" s="54">
        <f t="shared" si="1"/>
        <v>0</v>
      </c>
      <c r="H37" s="25"/>
      <c r="I37" s="55" t="e">
        <f t="shared" si="5"/>
        <v>#DIV/0!</v>
      </c>
      <c r="J37" s="62">
        <f t="shared" si="6"/>
        <v>0</v>
      </c>
      <c r="K37" s="26"/>
      <c r="L37" s="55" t="e">
        <f t="shared" si="7"/>
        <v>#DIV/0!</v>
      </c>
      <c r="M37" s="54">
        <f t="shared" si="8"/>
        <v>0</v>
      </c>
      <c r="N37" s="25"/>
      <c r="O37" s="55" t="e">
        <f t="shared" si="9"/>
        <v>#DIV/0!</v>
      </c>
      <c r="P37" s="54">
        <f t="shared" si="2"/>
        <v>0</v>
      </c>
      <c r="Q37" s="25"/>
      <c r="R37" s="78" t="e">
        <f t="shared" si="10"/>
        <v>#DIV/0!</v>
      </c>
      <c r="S37" s="54">
        <f t="shared" si="3"/>
        <v>0</v>
      </c>
      <c r="T37" s="25"/>
      <c r="U37" s="55" t="e">
        <f t="shared" si="11"/>
        <v>#DIV/0!</v>
      </c>
      <c r="V37" s="54">
        <f t="shared" si="4"/>
        <v>0</v>
      </c>
      <c r="W37" s="25"/>
      <c r="X37" s="55" t="e">
        <f t="shared" si="12"/>
        <v>#DIV/0!</v>
      </c>
      <c r="Y37" s="1"/>
      <c r="Z37" s="1"/>
      <c r="AA37" s="2"/>
      <c r="AB37" s="2"/>
      <c r="AC37" s="2"/>
      <c r="AD37" s="1"/>
      <c r="AG37" s="4"/>
      <c r="AJ37" s="4"/>
      <c r="AK37" s="4"/>
      <c r="AL37" s="4"/>
      <c r="AO37" s="4"/>
      <c r="AR37" s="4"/>
      <c r="AU37" s="4"/>
      <c r="AV37" s="1"/>
      <c r="AW37" s="1"/>
      <c r="AX37" s="4"/>
    </row>
    <row r="38" spans="1:50" s="3" customFormat="1" ht="18" customHeight="1" x14ac:dyDescent="0.25">
      <c r="A38" s="42">
        <v>18</v>
      </c>
      <c r="B38" s="27"/>
      <c r="C38" s="28"/>
      <c r="D38" s="28" t="s">
        <v>42</v>
      </c>
      <c r="E38" s="28" t="s">
        <v>30</v>
      </c>
      <c r="F38" s="43">
        <f t="shared" si="0"/>
        <v>2</v>
      </c>
      <c r="G38" s="54">
        <f t="shared" si="1"/>
        <v>0</v>
      </c>
      <c r="H38" s="25"/>
      <c r="I38" s="55" t="e">
        <f t="shared" si="5"/>
        <v>#DIV/0!</v>
      </c>
      <c r="J38" s="62">
        <f t="shared" si="6"/>
        <v>0</v>
      </c>
      <c r="K38" s="26"/>
      <c r="L38" s="55" t="e">
        <f t="shared" si="7"/>
        <v>#DIV/0!</v>
      </c>
      <c r="M38" s="54">
        <f t="shared" si="8"/>
        <v>0</v>
      </c>
      <c r="N38" s="25"/>
      <c r="O38" s="55" t="e">
        <f t="shared" si="9"/>
        <v>#DIV/0!</v>
      </c>
      <c r="P38" s="54">
        <f t="shared" si="2"/>
        <v>0</v>
      </c>
      <c r="Q38" s="25"/>
      <c r="R38" s="78" t="e">
        <f t="shared" si="10"/>
        <v>#DIV/0!</v>
      </c>
      <c r="S38" s="54">
        <f t="shared" si="3"/>
        <v>0</v>
      </c>
      <c r="T38" s="25"/>
      <c r="U38" s="55" t="e">
        <f t="shared" si="11"/>
        <v>#DIV/0!</v>
      </c>
      <c r="V38" s="54">
        <f t="shared" si="4"/>
        <v>0</v>
      </c>
      <c r="W38" s="25"/>
      <c r="X38" s="55" t="e">
        <f t="shared" si="12"/>
        <v>#DIV/0!</v>
      </c>
      <c r="Y38" s="1"/>
      <c r="Z38" s="1"/>
      <c r="AA38" s="2"/>
      <c r="AB38" s="2"/>
      <c r="AC38" s="2"/>
      <c r="AD38" s="1"/>
      <c r="AG38" s="4"/>
      <c r="AJ38" s="4"/>
      <c r="AK38" s="4"/>
      <c r="AL38" s="4"/>
      <c r="AO38" s="4"/>
      <c r="AR38" s="4"/>
      <c r="AU38" s="4"/>
      <c r="AV38" s="1"/>
      <c r="AW38" s="1"/>
      <c r="AX38" s="4"/>
    </row>
    <row r="39" spans="1:50" s="3" customFormat="1" ht="18" customHeight="1" x14ac:dyDescent="0.25">
      <c r="A39" s="42">
        <v>19</v>
      </c>
      <c r="B39" s="27"/>
      <c r="C39" s="28"/>
      <c r="D39" s="28" t="s">
        <v>42</v>
      </c>
      <c r="E39" s="28" t="s">
        <v>5</v>
      </c>
      <c r="F39" s="43">
        <f t="shared" si="0"/>
        <v>2</v>
      </c>
      <c r="G39" s="54">
        <f t="shared" si="1"/>
        <v>0</v>
      </c>
      <c r="H39" s="25"/>
      <c r="I39" s="55" t="e">
        <f t="shared" si="5"/>
        <v>#DIV/0!</v>
      </c>
      <c r="J39" s="62">
        <f t="shared" si="6"/>
        <v>0</v>
      </c>
      <c r="K39" s="26"/>
      <c r="L39" s="55" t="e">
        <f t="shared" si="7"/>
        <v>#DIV/0!</v>
      </c>
      <c r="M39" s="54">
        <f t="shared" si="8"/>
        <v>0</v>
      </c>
      <c r="N39" s="25"/>
      <c r="O39" s="55" t="e">
        <f t="shared" si="9"/>
        <v>#DIV/0!</v>
      </c>
      <c r="P39" s="54">
        <f t="shared" si="2"/>
        <v>0</v>
      </c>
      <c r="Q39" s="25"/>
      <c r="R39" s="78" t="e">
        <f t="shared" si="10"/>
        <v>#DIV/0!</v>
      </c>
      <c r="S39" s="54">
        <f t="shared" si="3"/>
        <v>0</v>
      </c>
      <c r="T39" s="25"/>
      <c r="U39" s="55" t="e">
        <f t="shared" si="11"/>
        <v>#DIV/0!</v>
      </c>
      <c r="V39" s="54">
        <f t="shared" si="4"/>
        <v>0</v>
      </c>
      <c r="W39" s="25"/>
      <c r="X39" s="55" t="e">
        <f t="shared" si="12"/>
        <v>#DIV/0!</v>
      </c>
      <c r="Y39" s="1"/>
      <c r="Z39" s="1"/>
      <c r="AA39" s="2"/>
      <c r="AB39" s="2"/>
      <c r="AC39" s="2"/>
      <c r="AD39" s="1"/>
      <c r="AG39" s="4"/>
      <c r="AJ39" s="4"/>
      <c r="AK39" s="4"/>
      <c r="AL39" s="4"/>
      <c r="AO39" s="4"/>
      <c r="AR39" s="4"/>
      <c r="AU39" s="4"/>
      <c r="AV39" s="1"/>
      <c r="AW39" s="1"/>
      <c r="AX39" s="4"/>
    </row>
    <row r="40" spans="1:50" s="3" customFormat="1" ht="18" customHeight="1" x14ac:dyDescent="0.25">
      <c r="A40" s="42">
        <v>20</v>
      </c>
      <c r="B40" s="27"/>
      <c r="C40" s="28"/>
      <c r="D40" s="28" t="s">
        <v>42</v>
      </c>
      <c r="E40" s="28" t="s">
        <v>5</v>
      </c>
      <c r="F40" s="43">
        <f t="shared" si="0"/>
        <v>2</v>
      </c>
      <c r="G40" s="54">
        <f t="shared" si="1"/>
        <v>0</v>
      </c>
      <c r="H40" s="25"/>
      <c r="I40" s="55" t="e">
        <f t="shared" si="5"/>
        <v>#DIV/0!</v>
      </c>
      <c r="J40" s="62">
        <f t="shared" si="6"/>
        <v>0</v>
      </c>
      <c r="K40" s="26"/>
      <c r="L40" s="55" t="e">
        <f t="shared" si="7"/>
        <v>#DIV/0!</v>
      </c>
      <c r="M40" s="54">
        <f t="shared" si="8"/>
        <v>0</v>
      </c>
      <c r="N40" s="25"/>
      <c r="O40" s="55" t="e">
        <f t="shared" si="9"/>
        <v>#DIV/0!</v>
      </c>
      <c r="P40" s="54">
        <f t="shared" si="2"/>
        <v>0</v>
      </c>
      <c r="Q40" s="25"/>
      <c r="R40" s="78" t="e">
        <f t="shared" si="10"/>
        <v>#DIV/0!</v>
      </c>
      <c r="S40" s="54">
        <f t="shared" si="3"/>
        <v>0</v>
      </c>
      <c r="T40" s="25"/>
      <c r="U40" s="55" t="e">
        <f t="shared" si="11"/>
        <v>#DIV/0!</v>
      </c>
      <c r="V40" s="54">
        <f t="shared" si="4"/>
        <v>0</v>
      </c>
      <c r="W40" s="25"/>
      <c r="X40" s="55" t="e">
        <f t="shared" si="12"/>
        <v>#DIV/0!</v>
      </c>
      <c r="Y40" s="1"/>
      <c r="Z40" s="1"/>
      <c r="AA40" s="2"/>
      <c r="AB40" s="2"/>
      <c r="AC40" s="2"/>
      <c r="AD40" s="1"/>
      <c r="AG40" s="4"/>
      <c r="AJ40" s="4"/>
      <c r="AK40" s="4"/>
      <c r="AL40" s="4"/>
      <c r="AO40" s="4"/>
      <c r="AR40" s="4"/>
      <c r="AU40" s="4"/>
      <c r="AV40" s="1"/>
      <c r="AW40" s="1"/>
      <c r="AX40" s="4"/>
    </row>
    <row r="41" spans="1:50" s="3" customFormat="1" ht="18" customHeight="1" x14ac:dyDescent="0.25">
      <c r="A41" s="42">
        <v>21</v>
      </c>
      <c r="B41" s="27"/>
      <c r="C41" s="28"/>
      <c r="D41" s="28" t="s">
        <v>42</v>
      </c>
      <c r="E41" s="28" t="s">
        <v>2</v>
      </c>
      <c r="F41" s="43">
        <f t="shared" si="0"/>
        <v>1.5</v>
      </c>
      <c r="G41" s="54">
        <f t="shared" si="1"/>
        <v>0</v>
      </c>
      <c r="H41" s="25"/>
      <c r="I41" s="55" t="e">
        <f t="shared" si="5"/>
        <v>#DIV/0!</v>
      </c>
      <c r="J41" s="62">
        <f t="shared" si="6"/>
        <v>0</v>
      </c>
      <c r="K41" s="26"/>
      <c r="L41" s="55" t="e">
        <f t="shared" si="7"/>
        <v>#DIV/0!</v>
      </c>
      <c r="M41" s="54">
        <f t="shared" si="8"/>
        <v>0</v>
      </c>
      <c r="N41" s="25"/>
      <c r="O41" s="55" t="e">
        <f t="shared" si="9"/>
        <v>#DIV/0!</v>
      </c>
      <c r="P41" s="54">
        <f t="shared" si="2"/>
        <v>0</v>
      </c>
      <c r="Q41" s="25"/>
      <c r="R41" s="78" t="e">
        <f t="shared" si="10"/>
        <v>#DIV/0!</v>
      </c>
      <c r="S41" s="54">
        <f t="shared" si="3"/>
        <v>0</v>
      </c>
      <c r="T41" s="25"/>
      <c r="U41" s="55" t="e">
        <f t="shared" si="11"/>
        <v>#DIV/0!</v>
      </c>
      <c r="V41" s="54">
        <f t="shared" si="4"/>
        <v>0</v>
      </c>
      <c r="W41" s="25"/>
      <c r="X41" s="55" t="e">
        <f t="shared" si="12"/>
        <v>#DIV/0!</v>
      </c>
      <c r="Y41" s="1"/>
      <c r="Z41" s="1"/>
      <c r="AA41" s="2"/>
      <c r="AB41" s="2"/>
      <c r="AC41" s="2"/>
      <c r="AD41" s="1"/>
      <c r="AG41" s="4"/>
      <c r="AJ41" s="4"/>
      <c r="AK41" s="4"/>
      <c r="AL41" s="4"/>
      <c r="AO41" s="4"/>
      <c r="AR41" s="4"/>
      <c r="AU41" s="4"/>
      <c r="AV41" s="1"/>
      <c r="AW41" s="1"/>
      <c r="AX41" s="4"/>
    </row>
    <row r="42" spans="1:50" s="3" customFormat="1" ht="18" customHeight="1" x14ac:dyDescent="0.25">
      <c r="A42" s="42">
        <v>22</v>
      </c>
      <c r="B42" s="27"/>
      <c r="C42" s="28"/>
      <c r="D42" s="28" t="s">
        <v>42</v>
      </c>
      <c r="E42" s="28" t="s">
        <v>2</v>
      </c>
      <c r="F42" s="43">
        <f t="shared" si="0"/>
        <v>1.5</v>
      </c>
      <c r="G42" s="54">
        <f t="shared" si="1"/>
        <v>0</v>
      </c>
      <c r="H42" s="25"/>
      <c r="I42" s="55" t="e">
        <f t="shared" si="5"/>
        <v>#DIV/0!</v>
      </c>
      <c r="J42" s="62">
        <f t="shared" si="6"/>
        <v>0</v>
      </c>
      <c r="K42" s="26"/>
      <c r="L42" s="55" t="e">
        <f t="shared" si="7"/>
        <v>#DIV/0!</v>
      </c>
      <c r="M42" s="54">
        <f t="shared" si="8"/>
        <v>0</v>
      </c>
      <c r="N42" s="25"/>
      <c r="O42" s="55" t="e">
        <f t="shared" si="9"/>
        <v>#DIV/0!</v>
      </c>
      <c r="P42" s="54">
        <f t="shared" si="2"/>
        <v>0</v>
      </c>
      <c r="Q42" s="25"/>
      <c r="R42" s="78" t="e">
        <f t="shared" si="10"/>
        <v>#DIV/0!</v>
      </c>
      <c r="S42" s="54">
        <f t="shared" si="3"/>
        <v>0</v>
      </c>
      <c r="T42" s="25"/>
      <c r="U42" s="55" t="e">
        <f t="shared" si="11"/>
        <v>#DIV/0!</v>
      </c>
      <c r="V42" s="54">
        <f t="shared" si="4"/>
        <v>0</v>
      </c>
      <c r="W42" s="25"/>
      <c r="X42" s="55" t="e">
        <f t="shared" si="12"/>
        <v>#DIV/0!</v>
      </c>
      <c r="Y42" s="1"/>
      <c r="Z42" s="1"/>
      <c r="AA42" s="2"/>
      <c r="AB42" s="2"/>
      <c r="AC42" s="2"/>
      <c r="AD42" s="1"/>
      <c r="AG42" s="4"/>
      <c r="AJ42" s="4"/>
      <c r="AK42" s="4"/>
      <c r="AL42" s="4"/>
      <c r="AO42" s="4"/>
      <c r="AR42" s="4"/>
      <c r="AU42" s="4"/>
      <c r="AV42" s="1"/>
      <c r="AW42" s="1"/>
      <c r="AX42" s="4"/>
    </row>
    <row r="43" spans="1:50" s="3" customFormat="1" ht="18" customHeight="1" x14ac:dyDescent="0.25">
      <c r="A43" s="42">
        <v>23</v>
      </c>
      <c r="B43" s="27"/>
      <c r="C43" s="28"/>
      <c r="D43" s="28" t="s">
        <v>42</v>
      </c>
      <c r="E43" s="28" t="s">
        <v>2</v>
      </c>
      <c r="F43" s="43">
        <f t="shared" si="0"/>
        <v>1.5</v>
      </c>
      <c r="G43" s="54">
        <f t="shared" si="1"/>
        <v>0</v>
      </c>
      <c r="H43" s="25"/>
      <c r="I43" s="55" t="e">
        <f t="shared" si="5"/>
        <v>#DIV/0!</v>
      </c>
      <c r="J43" s="62">
        <f t="shared" si="6"/>
        <v>0</v>
      </c>
      <c r="K43" s="26"/>
      <c r="L43" s="55" t="e">
        <f t="shared" si="7"/>
        <v>#DIV/0!</v>
      </c>
      <c r="M43" s="54">
        <f t="shared" si="8"/>
        <v>0</v>
      </c>
      <c r="N43" s="25"/>
      <c r="O43" s="55" t="e">
        <f t="shared" si="9"/>
        <v>#DIV/0!</v>
      </c>
      <c r="P43" s="54">
        <f t="shared" si="2"/>
        <v>0</v>
      </c>
      <c r="Q43" s="25"/>
      <c r="R43" s="78" t="e">
        <f t="shared" si="10"/>
        <v>#DIV/0!</v>
      </c>
      <c r="S43" s="54">
        <f t="shared" si="3"/>
        <v>0</v>
      </c>
      <c r="T43" s="25"/>
      <c r="U43" s="55" t="e">
        <f t="shared" si="11"/>
        <v>#DIV/0!</v>
      </c>
      <c r="V43" s="54">
        <f t="shared" si="4"/>
        <v>0</v>
      </c>
      <c r="W43" s="25"/>
      <c r="X43" s="55" t="e">
        <f t="shared" si="12"/>
        <v>#DIV/0!</v>
      </c>
      <c r="Y43" s="1"/>
      <c r="Z43" s="1"/>
      <c r="AA43" s="2"/>
      <c r="AB43" s="2"/>
      <c r="AC43" s="2"/>
      <c r="AD43" s="1"/>
      <c r="AG43" s="4"/>
      <c r="AJ43" s="4"/>
      <c r="AK43" s="4"/>
      <c r="AL43" s="4"/>
      <c r="AO43" s="4"/>
      <c r="AR43" s="4"/>
      <c r="AU43" s="4"/>
      <c r="AV43" s="1"/>
      <c r="AW43" s="1"/>
      <c r="AX43" s="4"/>
    </row>
    <row r="44" spans="1:50" s="3" customFormat="1" ht="18" customHeight="1" x14ac:dyDescent="0.25">
      <c r="A44" s="42">
        <v>24</v>
      </c>
      <c r="B44" s="27"/>
      <c r="C44" s="28"/>
      <c r="D44" s="28" t="s">
        <v>42</v>
      </c>
      <c r="E44" s="28" t="s">
        <v>2</v>
      </c>
      <c r="F44" s="43">
        <f t="shared" si="0"/>
        <v>1.5</v>
      </c>
      <c r="G44" s="54">
        <f t="shared" si="1"/>
        <v>0</v>
      </c>
      <c r="H44" s="25"/>
      <c r="I44" s="55" t="e">
        <f t="shared" si="5"/>
        <v>#DIV/0!</v>
      </c>
      <c r="J44" s="62">
        <f t="shared" si="6"/>
        <v>0</v>
      </c>
      <c r="K44" s="26"/>
      <c r="L44" s="55" t="e">
        <f t="shared" si="7"/>
        <v>#DIV/0!</v>
      </c>
      <c r="M44" s="54">
        <f t="shared" si="8"/>
        <v>0</v>
      </c>
      <c r="N44" s="25"/>
      <c r="O44" s="55" t="e">
        <f t="shared" si="9"/>
        <v>#DIV/0!</v>
      </c>
      <c r="P44" s="54">
        <f t="shared" si="2"/>
        <v>0</v>
      </c>
      <c r="Q44" s="25"/>
      <c r="R44" s="78" t="e">
        <f t="shared" si="10"/>
        <v>#DIV/0!</v>
      </c>
      <c r="S44" s="54">
        <f t="shared" si="3"/>
        <v>0</v>
      </c>
      <c r="T44" s="25"/>
      <c r="U44" s="55" t="e">
        <f t="shared" si="11"/>
        <v>#DIV/0!</v>
      </c>
      <c r="V44" s="54">
        <f t="shared" si="4"/>
        <v>0</v>
      </c>
      <c r="W44" s="25"/>
      <c r="X44" s="55" t="e">
        <f t="shared" si="12"/>
        <v>#DIV/0!</v>
      </c>
      <c r="Y44" s="1"/>
      <c r="Z44" s="1"/>
      <c r="AA44" s="2"/>
      <c r="AB44" s="2"/>
      <c r="AC44" s="2"/>
      <c r="AD44" s="1"/>
      <c r="AG44" s="4"/>
      <c r="AJ44" s="4"/>
      <c r="AK44" s="4"/>
      <c r="AL44" s="4"/>
      <c r="AO44" s="4"/>
      <c r="AR44" s="4"/>
      <c r="AU44" s="4"/>
      <c r="AV44" s="1"/>
      <c r="AW44" s="1"/>
      <c r="AX44" s="4"/>
    </row>
    <row r="45" spans="1:50" s="3" customFormat="1" ht="18" customHeight="1" x14ac:dyDescent="0.25">
      <c r="A45" s="42">
        <v>25</v>
      </c>
      <c r="B45" s="27"/>
      <c r="C45" s="28"/>
      <c r="D45" s="28" t="s">
        <v>42</v>
      </c>
      <c r="E45" s="28" t="s">
        <v>40</v>
      </c>
      <c r="F45" s="43">
        <f t="shared" si="0"/>
        <v>1</v>
      </c>
      <c r="G45" s="54">
        <f t="shared" si="1"/>
        <v>0</v>
      </c>
      <c r="H45" s="25"/>
      <c r="I45" s="55" t="e">
        <f t="shared" si="5"/>
        <v>#DIV/0!</v>
      </c>
      <c r="J45" s="62">
        <f t="shared" si="6"/>
        <v>0</v>
      </c>
      <c r="K45" s="26"/>
      <c r="L45" s="55" t="e">
        <f t="shared" si="7"/>
        <v>#DIV/0!</v>
      </c>
      <c r="M45" s="54">
        <f t="shared" si="8"/>
        <v>0</v>
      </c>
      <c r="N45" s="25"/>
      <c r="O45" s="55" t="e">
        <f t="shared" si="9"/>
        <v>#DIV/0!</v>
      </c>
      <c r="P45" s="54">
        <f t="shared" si="2"/>
        <v>0</v>
      </c>
      <c r="Q45" s="25"/>
      <c r="R45" s="78" t="e">
        <f t="shared" si="10"/>
        <v>#DIV/0!</v>
      </c>
      <c r="S45" s="54">
        <f t="shared" si="3"/>
        <v>0</v>
      </c>
      <c r="T45" s="25"/>
      <c r="U45" s="55" t="e">
        <f t="shared" si="11"/>
        <v>#DIV/0!</v>
      </c>
      <c r="V45" s="54">
        <f t="shared" si="4"/>
        <v>0</v>
      </c>
      <c r="W45" s="25"/>
      <c r="X45" s="55" t="e">
        <f t="shared" si="12"/>
        <v>#DIV/0!</v>
      </c>
      <c r="Y45" s="1"/>
      <c r="Z45" s="1"/>
      <c r="AA45" s="2"/>
      <c r="AB45" s="2"/>
      <c r="AC45" s="2"/>
      <c r="AD45" s="1"/>
      <c r="AG45" s="4"/>
      <c r="AJ45" s="4"/>
      <c r="AK45" s="4"/>
      <c r="AL45" s="4"/>
      <c r="AO45" s="4"/>
      <c r="AR45" s="4"/>
      <c r="AU45" s="4"/>
      <c r="AV45" s="1"/>
      <c r="AW45" s="1"/>
      <c r="AX45" s="4"/>
    </row>
    <row r="46" spans="1:50" s="3" customFormat="1" ht="18" customHeight="1" x14ac:dyDescent="0.25">
      <c r="A46" s="42">
        <v>26</v>
      </c>
      <c r="B46" s="27"/>
      <c r="C46" s="28"/>
      <c r="D46" s="28" t="s">
        <v>42</v>
      </c>
      <c r="E46" s="28" t="s">
        <v>40</v>
      </c>
      <c r="F46" s="43">
        <f t="shared" si="0"/>
        <v>1</v>
      </c>
      <c r="G46" s="54">
        <f t="shared" si="1"/>
        <v>0</v>
      </c>
      <c r="H46" s="25"/>
      <c r="I46" s="55" t="e">
        <f t="shared" si="5"/>
        <v>#DIV/0!</v>
      </c>
      <c r="J46" s="62">
        <f t="shared" si="6"/>
        <v>0</v>
      </c>
      <c r="K46" s="26"/>
      <c r="L46" s="55" t="e">
        <f t="shared" si="7"/>
        <v>#DIV/0!</v>
      </c>
      <c r="M46" s="54">
        <f t="shared" si="8"/>
        <v>0</v>
      </c>
      <c r="N46" s="25"/>
      <c r="O46" s="55" t="e">
        <f t="shared" si="9"/>
        <v>#DIV/0!</v>
      </c>
      <c r="P46" s="54">
        <f t="shared" si="2"/>
        <v>0</v>
      </c>
      <c r="Q46" s="25"/>
      <c r="R46" s="78" t="e">
        <f t="shared" si="10"/>
        <v>#DIV/0!</v>
      </c>
      <c r="S46" s="54">
        <f t="shared" si="3"/>
        <v>0</v>
      </c>
      <c r="T46" s="25"/>
      <c r="U46" s="55" t="e">
        <f t="shared" si="11"/>
        <v>#DIV/0!</v>
      </c>
      <c r="V46" s="54">
        <f t="shared" si="4"/>
        <v>0</v>
      </c>
      <c r="W46" s="25"/>
      <c r="X46" s="55" t="e">
        <f t="shared" si="12"/>
        <v>#DIV/0!</v>
      </c>
      <c r="Y46" s="1"/>
      <c r="Z46" s="1"/>
      <c r="AA46" s="2"/>
      <c r="AB46" s="2"/>
      <c r="AC46" s="2"/>
      <c r="AD46" s="1"/>
      <c r="AG46" s="4"/>
      <c r="AJ46" s="4"/>
      <c r="AK46" s="4"/>
      <c r="AL46" s="4"/>
      <c r="AO46" s="4"/>
      <c r="AR46" s="4"/>
      <c r="AU46" s="4"/>
      <c r="AV46" s="1"/>
      <c r="AW46" s="1"/>
      <c r="AX46" s="4"/>
    </row>
    <row r="47" spans="1:50" s="3" customFormat="1" ht="18" customHeight="1" x14ac:dyDescent="0.25">
      <c r="A47" s="42">
        <v>27</v>
      </c>
      <c r="B47" s="27"/>
      <c r="C47" s="28"/>
      <c r="D47" s="28" t="s">
        <v>42</v>
      </c>
      <c r="E47" s="28" t="s">
        <v>40</v>
      </c>
      <c r="F47" s="43">
        <f t="shared" si="0"/>
        <v>1</v>
      </c>
      <c r="G47" s="54">
        <f t="shared" si="1"/>
        <v>0</v>
      </c>
      <c r="H47" s="25"/>
      <c r="I47" s="55" t="e">
        <f t="shared" si="5"/>
        <v>#DIV/0!</v>
      </c>
      <c r="J47" s="62">
        <f t="shared" si="6"/>
        <v>0</v>
      </c>
      <c r="K47" s="26"/>
      <c r="L47" s="55" t="e">
        <f t="shared" ref="L47:L60" si="13">K47/J47</f>
        <v>#DIV/0!</v>
      </c>
      <c r="M47" s="54">
        <f t="shared" si="8"/>
        <v>0</v>
      </c>
      <c r="N47" s="25"/>
      <c r="O47" s="55" t="e">
        <f t="shared" ref="O47:O60" si="14">N47/M47</f>
        <v>#DIV/0!</v>
      </c>
      <c r="P47" s="54">
        <f t="shared" si="2"/>
        <v>0</v>
      </c>
      <c r="Q47" s="25"/>
      <c r="R47" s="78" t="e">
        <f t="shared" ref="R47:R60" si="15">Q47/P47</f>
        <v>#DIV/0!</v>
      </c>
      <c r="S47" s="54">
        <f t="shared" si="3"/>
        <v>0</v>
      </c>
      <c r="T47" s="25"/>
      <c r="U47" s="55" t="e">
        <f t="shared" si="11"/>
        <v>#DIV/0!</v>
      </c>
      <c r="V47" s="54">
        <f t="shared" si="4"/>
        <v>0</v>
      </c>
      <c r="W47" s="25"/>
      <c r="X47" s="55" t="e">
        <f t="shared" si="12"/>
        <v>#DIV/0!</v>
      </c>
      <c r="Y47" s="1"/>
      <c r="Z47" s="1"/>
      <c r="AA47" s="2"/>
      <c r="AB47" s="2"/>
      <c r="AC47" s="2"/>
      <c r="AD47" s="1"/>
      <c r="AG47" s="4"/>
      <c r="AJ47" s="4"/>
      <c r="AK47" s="4"/>
      <c r="AL47" s="4"/>
      <c r="AO47" s="4"/>
      <c r="AR47" s="4"/>
      <c r="AU47" s="4"/>
      <c r="AV47" s="1"/>
      <c r="AW47" s="1"/>
      <c r="AX47" s="4"/>
    </row>
    <row r="48" spans="1:50" s="3" customFormat="1" ht="18" customHeight="1" x14ac:dyDescent="0.25">
      <c r="A48" s="42">
        <v>28</v>
      </c>
      <c r="B48" s="27"/>
      <c r="C48" s="28"/>
      <c r="D48" s="28" t="s">
        <v>42</v>
      </c>
      <c r="E48" s="28" t="s">
        <v>40</v>
      </c>
      <c r="F48" s="43">
        <f t="shared" si="0"/>
        <v>1</v>
      </c>
      <c r="G48" s="54">
        <f t="shared" si="1"/>
        <v>0</v>
      </c>
      <c r="H48" s="25"/>
      <c r="I48" s="55" t="e">
        <f t="shared" si="5"/>
        <v>#DIV/0!</v>
      </c>
      <c r="J48" s="62">
        <f t="shared" si="6"/>
        <v>0</v>
      </c>
      <c r="K48" s="26"/>
      <c r="L48" s="55" t="e">
        <f t="shared" si="13"/>
        <v>#DIV/0!</v>
      </c>
      <c r="M48" s="54">
        <f t="shared" si="8"/>
        <v>0</v>
      </c>
      <c r="N48" s="25"/>
      <c r="O48" s="55" t="e">
        <f t="shared" si="14"/>
        <v>#DIV/0!</v>
      </c>
      <c r="P48" s="54">
        <f t="shared" si="2"/>
        <v>0</v>
      </c>
      <c r="Q48" s="25"/>
      <c r="R48" s="78" t="e">
        <f t="shared" si="15"/>
        <v>#DIV/0!</v>
      </c>
      <c r="S48" s="54">
        <f t="shared" si="3"/>
        <v>0</v>
      </c>
      <c r="T48" s="25"/>
      <c r="U48" s="55" t="e">
        <f t="shared" si="11"/>
        <v>#DIV/0!</v>
      </c>
      <c r="V48" s="54">
        <f t="shared" si="4"/>
        <v>0</v>
      </c>
      <c r="W48" s="25"/>
      <c r="X48" s="55" t="e">
        <f t="shared" si="12"/>
        <v>#DIV/0!</v>
      </c>
      <c r="Y48" s="1"/>
      <c r="Z48" s="1"/>
      <c r="AA48" s="2"/>
      <c r="AB48" s="2"/>
      <c r="AC48" s="2"/>
      <c r="AD48" s="1"/>
      <c r="AG48" s="4"/>
      <c r="AJ48" s="4"/>
      <c r="AK48" s="4"/>
      <c r="AL48" s="4"/>
      <c r="AO48" s="4"/>
      <c r="AR48" s="4"/>
      <c r="AU48" s="4"/>
      <c r="AV48" s="1"/>
      <c r="AW48" s="1"/>
      <c r="AX48" s="4"/>
    </row>
    <row r="49" spans="1:50" s="3" customFormat="1" ht="18" customHeight="1" x14ac:dyDescent="0.25">
      <c r="A49" s="42">
        <v>29</v>
      </c>
      <c r="B49" s="27"/>
      <c r="C49" s="28"/>
      <c r="D49" s="28" t="s">
        <v>42</v>
      </c>
      <c r="E49" s="28" t="s">
        <v>40</v>
      </c>
      <c r="F49" s="43">
        <f t="shared" si="0"/>
        <v>1</v>
      </c>
      <c r="G49" s="54">
        <f t="shared" si="1"/>
        <v>0</v>
      </c>
      <c r="H49" s="25"/>
      <c r="I49" s="55" t="e">
        <f t="shared" si="5"/>
        <v>#DIV/0!</v>
      </c>
      <c r="J49" s="62">
        <f t="shared" si="6"/>
        <v>0</v>
      </c>
      <c r="K49" s="26"/>
      <c r="L49" s="55" t="e">
        <f t="shared" si="13"/>
        <v>#DIV/0!</v>
      </c>
      <c r="M49" s="54">
        <f t="shared" si="8"/>
        <v>0</v>
      </c>
      <c r="N49" s="25"/>
      <c r="O49" s="55" t="e">
        <f t="shared" si="14"/>
        <v>#DIV/0!</v>
      </c>
      <c r="P49" s="54">
        <f t="shared" si="2"/>
        <v>0</v>
      </c>
      <c r="Q49" s="25"/>
      <c r="R49" s="78" t="e">
        <f t="shared" si="15"/>
        <v>#DIV/0!</v>
      </c>
      <c r="S49" s="54">
        <f t="shared" si="3"/>
        <v>0</v>
      </c>
      <c r="T49" s="25"/>
      <c r="U49" s="55" t="e">
        <f t="shared" si="11"/>
        <v>#DIV/0!</v>
      </c>
      <c r="V49" s="54">
        <f t="shared" si="4"/>
        <v>0</v>
      </c>
      <c r="W49" s="25"/>
      <c r="X49" s="55" t="e">
        <f t="shared" si="12"/>
        <v>#DIV/0!</v>
      </c>
      <c r="Y49" s="1"/>
      <c r="Z49" s="1"/>
      <c r="AA49" s="2"/>
      <c r="AB49" s="2"/>
      <c r="AC49" s="2"/>
      <c r="AD49" s="1"/>
      <c r="AG49" s="4"/>
      <c r="AJ49" s="4"/>
      <c r="AK49" s="4"/>
      <c r="AL49" s="4"/>
      <c r="AO49" s="4"/>
      <c r="AR49" s="4"/>
      <c r="AU49" s="4"/>
      <c r="AV49" s="1"/>
      <c r="AW49" s="1"/>
      <c r="AX49" s="4"/>
    </row>
    <row r="50" spans="1:50" s="3" customFormat="1" ht="18" customHeight="1" x14ac:dyDescent="0.25">
      <c r="A50" s="42">
        <v>30</v>
      </c>
      <c r="B50" s="27"/>
      <c r="C50" s="28"/>
      <c r="D50" s="28" t="s">
        <v>43</v>
      </c>
      <c r="E50" s="28" t="s">
        <v>28</v>
      </c>
      <c r="F50" s="43">
        <f t="shared" si="0"/>
        <v>2</v>
      </c>
      <c r="G50" s="54">
        <f t="shared" si="1"/>
        <v>0</v>
      </c>
      <c r="H50" s="25"/>
      <c r="I50" s="55" t="e">
        <f t="shared" si="5"/>
        <v>#DIV/0!</v>
      </c>
      <c r="J50" s="62">
        <f t="shared" si="6"/>
        <v>0</v>
      </c>
      <c r="K50" s="26"/>
      <c r="L50" s="55" t="e">
        <f t="shared" si="13"/>
        <v>#DIV/0!</v>
      </c>
      <c r="M50" s="54">
        <f t="shared" si="8"/>
        <v>0</v>
      </c>
      <c r="N50" s="25"/>
      <c r="O50" s="55" t="e">
        <f t="shared" si="14"/>
        <v>#DIV/0!</v>
      </c>
      <c r="P50" s="54">
        <f t="shared" si="2"/>
        <v>0</v>
      </c>
      <c r="Q50" s="25"/>
      <c r="R50" s="78" t="e">
        <f t="shared" si="15"/>
        <v>#DIV/0!</v>
      </c>
      <c r="S50" s="54">
        <f t="shared" si="3"/>
        <v>0</v>
      </c>
      <c r="T50" s="25"/>
      <c r="U50" s="55" t="e">
        <f t="shared" si="11"/>
        <v>#DIV/0!</v>
      </c>
      <c r="V50" s="54">
        <f t="shared" si="4"/>
        <v>0</v>
      </c>
      <c r="W50" s="25"/>
      <c r="X50" s="55" t="e">
        <f t="shared" si="12"/>
        <v>#DIV/0!</v>
      </c>
      <c r="Y50" s="1"/>
      <c r="Z50" s="1"/>
      <c r="AA50" s="2"/>
      <c r="AB50" s="2"/>
      <c r="AC50" s="2"/>
      <c r="AD50" s="1"/>
      <c r="AG50" s="4"/>
      <c r="AJ50" s="4"/>
      <c r="AK50" s="4"/>
      <c r="AL50" s="4"/>
      <c r="AO50" s="4"/>
      <c r="AR50" s="4"/>
      <c r="AU50" s="4"/>
      <c r="AV50" s="1"/>
      <c r="AW50" s="1"/>
      <c r="AX50" s="4"/>
    </row>
    <row r="51" spans="1:50" s="3" customFormat="1" ht="18" customHeight="1" x14ac:dyDescent="0.25">
      <c r="A51" s="42">
        <v>31</v>
      </c>
      <c r="B51" s="27"/>
      <c r="C51" s="28"/>
      <c r="D51" s="28" t="s">
        <v>43</v>
      </c>
      <c r="E51" s="28" t="s">
        <v>4</v>
      </c>
      <c r="F51" s="43">
        <f t="shared" si="0"/>
        <v>2</v>
      </c>
      <c r="G51" s="54">
        <f t="shared" si="1"/>
        <v>0</v>
      </c>
      <c r="H51" s="25"/>
      <c r="I51" s="55" t="e">
        <f t="shared" si="5"/>
        <v>#DIV/0!</v>
      </c>
      <c r="J51" s="62">
        <f t="shared" si="6"/>
        <v>0</v>
      </c>
      <c r="K51" s="26"/>
      <c r="L51" s="55" t="e">
        <f t="shared" si="13"/>
        <v>#DIV/0!</v>
      </c>
      <c r="M51" s="54">
        <f t="shared" si="8"/>
        <v>0</v>
      </c>
      <c r="N51" s="25"/>
      <c r="O51" s="55" t="e">
        <f t="shared" si="14"/>
        <v>#DIV/0!</v>
      </c>
      <c r="P51" s="54">
        <f t="shared" si="2"/>
        <v>0</v>
      </c>
      <c r="Q51" s="25"/>
      <c r="R51" s="78" t="e">
        <f t="shared" si="15"/>
        <v>#DIV/0!</v>
      </c>
      <c r="S51" s="54">
        <f t="shared" si="3"/>
        <v>0</v>
      </c>
      <c r="T51" s="25"/>
      <c r="U51" s="55" t="e">
        <f t="shared" si="11"/>
        <v>#DIV/0!</v>
      </c>
      <c r="V51" s="54">
        <f t="shared" si="4"/>
        <v>0</v>
      </c>
      <c r="W51" s="25"/>
      <c r="X51" s="55" t="e">
        <f t="shared" si="12"/>
        <v>#DIV/0!</v>
      </c>
      <c r="Y51" s="1"/>
      <c r="Z51" s="1"/>
      <c r="AA51" s="2"/>
      <c r="AB51" s="2"/>
      <c r="AC51" s="2"/>
      <c r="AD51" s="1"/>
      <c r="AG51" s="4"/>
      <c r="AJ51" s="4"/>
      <c r="AK51" s="4"/>
      <c r="AL51" s="4"/>
      <c r="AO51" s="4"/>
      <c r="AR51" s="4"/>
      <c r="AU51" s="4"/>
      <c r="AV51" s="1"/>
      <c r="AW51" s="1"/>
      <c r="AX51" s="4"/>
    </row>
    <row r="52" spans="1:50" s="3" customFormat="1" ht="18" customHeight="1" x14ac:dyDescent="0.25">
      <c r="A52" s="42">
        <v>32</v>
      </c>
      <c r="B52" s="27"/>
      <c r="C52" s="28"/>
      <c r="D52" s="28" t="s">
        <v>43</v>
      </c>
      <c r="E52" s="28" t="s">
        <v>4</v>
      </c>
      <c r="F52" s="43">
        <f t="shared" si="0"/>
        <v>2</v>
      </c>
      <c r="G52" s="54">
        <f t="shared" si="1"/>
        <v>0</v>
      </c>
      <c r="H52" s="25"/>
      <c r="I52" s="55" t="e">
        <f t="shared" si="5"/>
        <v>#DIV/0!</v>
      </c>
      <c r="J52" s="62">
        <f t="shared" si="6"/>
        <v>0</v>
      </c>
      <c r="K52" s="26"/>
      <c r="L52" s="55" t="e">
        <f t="shared" si="13"/>
        <v>#DIV/0!</v>
      </c>
      <c r="M52" s="54">
        <f t="shared" si="8"/>
        <v>0</v>
      </c>
      <c r="N52" s="25"/>
      <c r="O52" s="55" t="e">
        <f t="shared" si="14"/>
        <v>#DIV/0!</v>
      </c>
      <c r="P52" s="54">
        <f t="shared" si="2"/>
        <v>0</v>
      </c>
      <c r="Q52" s="25"/>
      <c r="R52" s="78" t="e">
        <f t="shared" si="15"/>
        <v>#DIV/0!</v>
      </c>
      <c r="S52" s="54">
        <f t="shared" si="3"/>
        <v>0</v>
      </c>
      <c r="T52" s="25"/>
      <c r="U52" s="55" t="e">
        <f t="shared" si="11"/>
        <v>#DIV/0!</v>
      </c>
      <c r="V52" s="54">
        <f t="shared" si="4"/>
        <v>0</v>
      </c>
      <c r="W52" s="25"/>
      <c r="X52" s="55" t="e">
        <f t="shared" si="12"/>
        <v>#DIV/0!</v>
      </c>
      <c r="Y52" s="1"/>
      <c r="Z52" s="1"/>
      <c r="AA52" s="2"/>
      <c r="AB52" s="2"/>
      <c r="AC52" s="2"/>
      <c r="AD52" s="1"/>
      <c r="AG52" s="4"/>
      <c r="AJ52" s="4"/>
      <c r="AK52" s="4"/>
      <c r="AL52" s="4"/>
      <c r="AO52" s="4"/>
      <c r="AR52" s="4"/>
      <c r="AU52" s="4"/>
      <c r="AV52" s="1"/>
      <c r="AW52" s="1"/>
      <c r="AX52" s="4"/>
    </row>
    <row r="53" spans="1:50" s="3" customFormat="1" ht="18" customHeight="1" x14ac:dyDescent="0.25">
      <c r="A53" s="42">
        <v>33</v>
      </c>
      <c r="B53" s="27"/>
      <c r="C53" s="28"/>
      <c r="D53" s="28" t="s">
        <v>43</v>
      </c>
      <c r="E53" s="28" t="s">
        <v>30</v>
      </c>
      <c r="F53" s="43">
        <f t="shared" si="0"/>
        <v>2</v>
      </c>
      <c r="G53" s="54">
        <f t="shared" si="1"/>
        <v>0</v>
      </c>
      <c r="H53" s="25"/>
      <c r="I53" s="55" t="e">
        <f t="shared" si="5"/>
        <v>#DIV/0!</v>
      </c>
      <c r="J53" s="62">
        <f t="shared" si="6"/>
        <v>0</v>
      </c>
      <c r="K53" s="26"/>
      <c r="L53" s="55" t="e">
        <f t="shared" si="13"/>
        <v>#DIV/0!</v>
      </c>
      <c r="M53" s="54">
        <f t="shared" si="8"/>
        <v>0</v>
      </c>
      <c r="N53" s="25"/>
      <c r="O53" s="55" t="e">
        <f t="shared" si="14"/>
        <v>#DIV/0!</v>
      </c>
      <c r="P53" s="54">
        <f t="shared" si="2"/>
        <v>0</v>
      </c>
      <c r="Q53" s="25"/>
      <c r="R53" s="78" t="e">
        <f t="shared" si="15"/>
        <v>#DIV/0!</v>
      </c>
      <c r="S53" s="54">
        <f t="shared" si="3"/>
        <v>0</v>
      </c>
      <c r="T53" s="25"/>
      <c r="U53" s="55" t="e">
        <f t="shared" si="11"/>
        <v>#DIV/0!</v>
      </c>
      <c r="V53" s="54">
        <f t="shared" si="4"/>
        <v>0</v>
      </c>
      <c r="W53" s="25"/>
      <c r="X53" s="55" t="e">
        <f t="shared" si="12"/>
        <v>#DIV/0!</v>
      </c>
      <c r="Y53" s="1"/>
      <c r="Z53" s="1"/>
      <c r="AA53" s="2"/>
      <c r="AB53" s="2"/>
      <c r="AC53" s="2"/>
      <c r="AD53" s="1"/>
      <c r="AG53" s="4"/>
      <c r="AJ53" s="4"/>
      <c r="AK53" s="4"/>
      <c r="AL53" s="4"/>
      <c r="AO53" s="4"/>
      <c r="AR53" s="4"/>
      <c r="AU53" s="4"/>
      <c r="AV53" s="1"/>
      <c r="AW53" s="1"/>
      <c r="AX53" s="4"/>
    </row>
    <row r="54" spans="1:50" s="3" customFormat="1" ht="18" customHeight="1" x14ac:dyDescent="0.25">
      <c r="A54" s="42">
        <v>34</v>
      </c>
      <c r="B54" s="27"/>
      <c r="C54" s="28"/>
      <c r="D54" s="28"/>
      <c r="E54" s="28"/>
      <c r="F54" s="43">
        <f t="shared" si="0"/>
        <v>0</v>
      </c>
      <c r="G54" s="54">
        <f t="shared" si="1"/>
        <v>0</v>
      </c>
      <c r="H54" s="25"/>
      <c r="I54" s="55" t="e">
        <f t="shared" si="5"/>
        <v>#DIV/0!</v>
      </c>
      <c r="J54" s="62" t="b">
        <f t="shared" si="6"/>
        <v>0</v>
      </c>
      <c r="K54" s="26"/>
      <c r="L54" s="55" t="e">
        <f t="shared" si="13"/>
        <v>#DIV/0!</v>
      </c>
      <c r="M54" s="54" t="b">
        <f t="shared" si="8"/>
        <v>0</v>
      </c>
      <c r="N54" s="25"/>
      <c r="O54" s="55" t="e">
        <f t="shared" si="14"/>
        <v>#DIV/0!</v>
      </c>
      <c r="P54" s="54">
        <f t="shared" si="2"/>
        <v>0</v>
      </c>
      <c r="Q54" s="25"/>
      <c r="R54" s="78" t="e">
        <f t="shared" si="15"/>
        <v>#DIV/0!</v>
      </c>
      <c r="S54" s="54">
        <f t="shared" si="3"/>
        <v>0</v>
      </c>
      <c r="T54" s="25"/>
      <c r="U54" s="55" t="e">
        <f t="shared" si="11"/>
        <v>#DIV/0!</v>
      </c>
      <c r="V54" s="54">
        <f t="shared" si="4"/>
        <v>0</v>
      </c>
      <c r="W54" s="25"/>
      <c r="X54" s="55" t="e">
        <f t="shared" si="12"/>
        <v>#DIV/0!</v>
      </c>
      <c r="Y54" s="1"/>
      <c r="Z54" s="1"/>
      <c r="AA54" s="2"/>
      <c r="AB54" s="2"/>
      <c r="AC54" s="2"/>
      <c r="AD54" s="1"/>
      <c r="AG54" s="4"/>
      <c r="AJ54" s="4"/>
      <c r="AK54" s="4"/>
      <c r="AL54" s="4"/>
      <c r="AO54" s="4"/>
      <c r="AR54" s="4"/>
      <c r="AU54" s="4"/>
      <c r="AV54" s="1"/>
      <c r="AW54" s="1"/>
      <c r="AX54" s="4"/>
    </row>
    <row r="55" spans="1:50" s="3" customFormat="1" ht="18" customHeight="1" x14ac:dyDescent="0.25">
      <c r="A55" s="42">
        <v>35</v>
      </c>
      <c r="B55" s="27"/>
      <c r="C55" s="28"/>
      <c r="D55" s="28"/>
      <c r="E55" s="28"/>
      <c r="F55" s="43">
        <f t="shared" si="0"/>
        <v>0</v>
      </c>
      <c r="G55" s="54">
        <f t="shared" si="1"/>
        <v>0</v>
      </c>
      <c r="H55" s="25"/>
      <c r="I55" s="55" t="e">
        <f t="shared" si="5"/>
        <v>#DIV/0!</v>
      </c>
      <c r="J55" s="62" t="b">
        <f t="shared" si="6"/>
        <v>0</v>
      </c>
      <c r="K55" s="26"/>
      <c r="L55" s="55" t="e">
        <f t="shared" si="13"/>
        <v>#DIV/0!</v>
      </c>
      <c r="M55" s="54" t="b">
        <f t="shared" si="8"/>
        <v>0</v>
      </c>
      <c r="N55" s="25"/>
      <c r="O55" s="55" t="e">
        <f t="shared" si="14"/>
        <v>#DIV/0!</v>
      </c>
      <c r="P55" s="54">
        <f t="shared" si="2"/>
        <v>0</v>
      </c>
      <c r="Q55" s="25"/>
      <c r="R55" s="78" t="e">
        <f t="shared" si="15"/>
        <v>#DIV/0!</v>
      </c>
      <c r="S55" s="54">
        <f t="shared" si="3"/>
        <v>0</v>
      </c>
      <c r="T55" s="25"/>
      <c r="U55" s="55" t="e">
        <f t="shared" si="11"/>
        <v>#DIV/0!</v>
      </c>
      <c r="V55" s="54">
        <f t="shared" si="4"/>
        <v>0</v>
      </c>
      <c r="W55" s="25"/>
      <c r="X55" s="55" t="e">
        <f t="shared" si="12"/>
        <v>#DIV/0!</v>
      </c>
      <c r="Y55" s="1"/>
      <c r="Z55" s="1"/>
      <c r="AA55" s="2"/>
      <c r="AB55" s="2"/>
      <c r="AC55" s="2"/>
      <c r="AD55" s="1"/>
      <c r="AG55" s="4"/>
      <c r="AJ55" s="4"/>
      <c r="AK55" s="4"/>
      <c r="AL55" s="4"/>
      <c r="AO55" s="4"/>
      <c r="AR55" s="4"/>
      <c r="AU55" s="4"/>
      <c r="AV55" s="1"/>
      <c r="AW55" s="1"/>
      <c r="AX55" s="4"/>
    </row>
    <row r="56" spans="1:50" s="3" customFormat="1" ht="18" customHeight="1" x14ac:dyDescent="0.25">
      <c r="A56" s="42">
        <v>36</v>
      </c>
      <c r="B56" s="27"/>
      <c r="C56" s="28"/>
      <c r="D56" s="28"/>
      <c r="E56" s="28"/>
      <c r="F56" s="43">
        <f t="shared" si="0"/>
        <v>0</v>
      </c>
      <c r="G56" s="54">
        <f t="shared" si="1"/>
        <v>0</v>
      </c>
      <c r="H56" s="25"/>
      <c r="I56" s="55" t="e">
        <f t="shared" si="5"/>
        <v>#DIV/0!</v>
      </c>
      <c r="J56" s="62" t="b">
        <f t="shared" si="6"/>
        <v>0</v>
      </c>
      <c r="K56" s="26"/>
      <c r="L56" s="55" t="e">
        <f t="shared" si="13"/>
        <v>#DIV/0!</v>
      </c>
      <c r="M56" s="54" t="b">
        <f t="shared" si="8"/>
        <v>0</v>
      </c>
      <c r="N56" s="25"/>
      <c r="O56" s="55" t="e">
        <f t="shared" si="14"/>
        <v>#DIV/0!</v>
      </c>
      <c r="P56" s="54">
        <f t="shared" si="2"/>
        <v>0</v>
      </c>
      <c r="Q56" s="25"/>
      <c r="R56" s="78" t="e">
        <f t="shared" si="15"/>
        <v>#DIV/0!</v>
      </c>
      <c r="S56" s="54">
        <f t="shared" si="3"/>
        <v>0</v>
      </c>
      <c r="T56" s="25"/>
      <c r="U56" s="55" t="e">
        <f t="shared" si="11"/>
        <v>#DIV/0!</v>
      </c>
      <c r="V56" s="54">
        <f t="shared" si="4"/>
        <v>0</v>
      </c>
      <c r="W56" s="25"/>
      <c r="X56" s="55" t="e">
        <f t="shared" si="12"/>
        <v>#DIV/0!</v>
      </c>
      <c r="Y56" s="1"/>
      <c r="Z56" s="1"/>
      <c r="AA56" s="2"/>
      <c r="AB56" s="2"/>
      <c r="AC56" s="2"/>
      <c r="AD56" s="1"/>
      <c r="AG56" s="4"/>
      <c r="AJ56" s="4"/>
      <c r="AK56" s="4"/>
      <c r="AL56" s="4"/>
      <c r="AO56" s="4"/>
      <c r="AR56" s="4"/>
      <c r="AU56" s="4"/>
      <c r="AV56" s="1"/>
      <c r="AW56" s="1"/>
      <c r="AX56" s="4"/>
    </row>
    <row r="57" spans="1:50" s="3" customFormat="1" ht="18" customHeight="1" x14ac:dyDescent="0.25">
      <c r="A57" s="42">
        <v>37</v>
      </c>
      <c r="B57" s="27"/>
      <c r="C57" s="28"/>
      <c r="D57" s="28"/>
      <c r="E57" s="28"/>
      <c r="F57" s="43">
        <f t="shared" si="0"/>
        <v>0</v>
      </c>
      <c r="G57" s="54">
        <f t="shared" si="1"/>
        <v>0</v>
      </c>
      <c r="H57" s="25"/>
      <c r="I57" s="55" t="e">
        <f t="shared" si="5"/>
        <v>#DIV/0!</v>
      </c>
      <c r="J57" s="62" t="b">
        <f t="shared" si="6"/>
        <v>0</v>
      </c>
      <c r="K57" s="26"/>
      <c r="L57" s="55" t="e">
        <f t="shared" si="13"/>
        <v>#DIV/0!</v>
      </c>
      <c r="M57" s="54" t="b">
        <f t="shared" si="8"/>
        <v>0</v>
      </c>
      <c r="N57" s="25"/>
      <c r="O57" s="55" t="e">
        <f t="shared" si="14"/>
        <v>#DIV/0!</v>
      </c>
      <c r="P57" s="54">
        <f t="shared" si="2"/>
        <v>0</v>
      </c>
      <c r="Q57" s="25"/>
      <c r="R57" s="78" t="e">
        <f t="shared" si="15"/>
        <v>#DIV/0!</v>
      </c>
      <c r="S57" s="54">
        <f t="shared" si="3"/>
        <v>0</v>
      </c>
      <c r="T57" s="25"/>
      <c r="U57" s="55" t="e">
        <f t="shared" si="11"/>
        <v>#DIV/0!</v>
      </c>
      <c r="V57" s="54">
        <f t="shared" si="4"/>
        <v>0</v>
      </c>
      <c r="W57" s="25"/>
      <c r="X57" s="55" t="e">
        <f t="shared" si="12"/>
        <v>#DIV/0!</v>
      </c>
      <c r="Y57" s="1"/>
      <c r="Z57" s="1"/>
      <c r="AA57" s="2"/>
      <c r="AB57" s="2"/>
      <c r="AC57" s="2"/>
      <c r="AD57" s="1"/>
      <c r="AG57" s="4"/>
      <c r="AJ57" s="4"/>
      <c r="AK57" s="4"/>
      <c r="AL57" s="4"/>
      <c r="AO57" s="4"/>
      <c r="AR57" s="4"/>
      <c r="AU57" s="4"/>
      <c r="AV57" s="1"/>
      <c r="AW57" s="1"/>
      <c r="AX57" s="4"/>
    </row>
    <row r="58" spans="1:50" s="3" customFormat="1" ht="18" customHeight="1" x14ac:dyDescent="0.25">
      <c r="A58" s="42">
        <v>38</v>
      </c>
      <c r="B58" s="27"/>
      <c r="C58" s="28"/>
      <c r="D58" s="28"/>
      <c r="E58" s="28"/>
      <c r="F58" s="43">
        <f t="shared" si="0"/>
        <v>0</v>
      </c>
      <c r="G58" s="54">
        <f t="shared" si="1"/>
        <v>0</v>
      </c>
      <c r="H58" s="25"/>
      <c r="I58" s="55" t="e">
        <f t="shared" si="5"/>
        <v>#DIV/0!</v>
      </c>
      <c r="J58" s="62" t="b">
        <f t="shared" si="6"/>
        <v>0</v>
      </c>
      <c r="K58" s="26"/>
      <c r="L58" s="55" t="e">
        <f t="shared" si="13"/>
        <v>#DIV/0!</v>
      </c>
      <c r="M58" s="54" t="b">
        <f t="shared" si="8"/>
        <v>0</v>
      </c>
      <c r="N58" s="25"/>
      <c r="O58" s="55" t="e">
        <f t="shared" si="14"/>
        <v>#DIV/0!</v>
      </c>
      <c r="P58" s="54">
        <f t="shared" si="2"/>
        <v>0</v>
      </c>
      <c r="Q58" s="25"/>
      <c r="R58" s="78" t="e">
        <f t="shared" si="15"/>
        <v>#DIV/0!</v>
      </c>
      <c r="S58" s="54">
        <f t="shared" si="3"/>
        <v>0</v>
      </c>
      <c r="T58" s="25"/>
      <c r="U58" s="55" t="e">
        <f t="shared" si="11"/>
        <v>#DIV/0!</v>
      </c>
      <c r="V58" s="54">
        <f t="shared" si="4"/>
        <v>0</v>
      </c>
      <c r="W58" s="25"/>
      <c r="X58" s="55" t="e">
        <f t="shared" si="12"/>
        <v>#DIV/0!</v>
      </c>
      <c r="Y58" s="1"/>
      <c r="Z58" s="1"/>
      <c r="AA58" s="2"/>
      <c r="AB58" s="2"/>
      <c r="AC58" s="2"/>
      <c r="AD58" s="1"/>
      <c r="AG58" s="4"/>
      <c r="AJ58" s="4"/>
      <c r="AK58" s="4"/>
      <c r="AL58" s="4"/>
      <c r="AO58" s="4"/>
      <c r="AR58" s="4"/>
      <c r="AU58" s="4"/>
      <c r="AV58" s="1"/>
      <c r="AW58" s="1"/>
      <c r="AX58" s="4"/>
    </row>
    <row r="59" spans="1:50" s="3" customFormat="1" ht="18" customHeight="1" x14ac:dyDescent="0.25">
      <c r="A59" s="42">
        <v>39</v>
      </c>
      <c r="B59" s="27"/>
      <c r="C59" s="28"/>
      <c r="D59" s="28"/>
      <c r="E59" s="28"/>
      <c r="F59" s="43">
        <f t="shared" si="0"/>
        <v>0</v>
      </c>
      <c r="G59" s="54">
        <f t="shared" si="1"/>
        <v>0</v>
      </c>
      <c r="H59" s="25"/>
      <c r="I59" s="55" t="e">
        <f t="shared" si="5"/>
        <v>#DIV/0!</v>
      </c>
      <c r="J59" s="62" t="b">
        <f t="shared" si="6"/>
        <v>0</v>
      </c>
      <c r="K59" s="26"/>
      <c r="L59" s="55" t="e">
        <f t="shared" si="13"/>
        <v>#DIV/0!</v>
      </c>
      <c r="M59" s="54" t="b">
        <f t="shared" si="8"/>
        <v>0</v>
      </c>
      <c r="N59" s="25"/>
      <c r="O59" s="55" t="e">
        <f t="shared" si="14"/>
        <v>#DIV/0!</v>
      </c>
      <c r="P59" s="54">
        <f t="shared" si="2"/>
        <v>0</v>
      </c>
      <c r="Q59" s="25"/>
      <c r="R59" s="78" t="e">
        <f t="shared" si="15"/>
        <v>#DIV/0!</v>
      </c>
      <c r="S59" s="54">
        <f t="shared" si="3"/>
        <v>0</v>
      </c>
      <c r="T59" s="25"/>
      <c r="U59" s="55" t="e">
        <f t="shared" si="11"/>
        <v>#DIV/0!</v>
      </c>
      <c r="V59" s="54">
        <f t="shared" si="4"/>
        <v>0</v>
      </c>
      <c r="W59" s="25"/>
      <c r="X59" s="55" t="e">
        <f t="shared" si="12"/>
        <v>#DIV/0!</v>
      </c>
      <c r="Y59" s="1"/>
      <c r="Z59" s="1"/>
      <c r="AA59" s="2"/>
      <c r="AB59" s="2"/>
      <c r="AC59" s="2"/>
      <c r="AD59" s="1"/>
      <c r="AG59" s="4"/>
      <c r="AJ59" s="4"/>
      <c r="AK59" s="4"/>
      <c r="AL59" s="4"/>
      <c r="AO59" s="4"/>
      <c r="AR59" s="4"/>
      <c r="AU59" s="4"/>
      <c r="AV59" s="1"/>
      <c r="AW59" s="1"/>
      <c r="AX59" s="4"/>
    </row>
    <row r="60" spans="1:50" s="3" customFormat="1" ht="18" customHeight="1" thickBot="1" x14ac:dyDescent="0.3">
      <c r="A60" s="44">
        <v>40</v>
      </c>
      <c r="B60" s="45"/>
      <c r="C60" s="46"/>
      <c r="D60" s="46"/>
      <c r="E60" s="46"/>
      <c r="F60" s="47">
        <f t="shared" si="0"/>
        <v>0</v>
      </c>
      <c r="G60" s="56">
        <f t="shared" si="1"/>
        <v>0</v>
      </c>
      <c r="H60" s="57"/>
      <c r="I60" s="58" t="e">
        <f t="shared" si="5"/>
        <v>#DIV/0!</v>
      </c>
      <c r="J60" s="63" t="b">
        <f t="shared" si="6"/>
        <v>0</v>
      </c>
      <c r="K60" s="64"/>
      <c r="L60" s="58" t="e">
        <f t="shared" si="13"/>
        <v>#DIV/0!</v>
      </c>
      <c r="M60" s="56" t="b">
        <f t="shared" si="8"/>
        <v>0</v>
      </c>
      <c r="N60" s="57"/>
      <c r="O60" s="58" t="e">
        <f t="shared" si="14"/>
        <v>#DIV/0!</v>
      </c>
      <c r="P60" s="56">
        <f t="shared" si="2"/>
        <v>0</v>
      </c>
      <c r="Q60" s="57"/>
      <c r="R60" s="80" t="e">
        <f t="shared" si="15"/>
        <v>#DIV/0!</v>
      </c>
      <c r="S60" s="56">
        <f t="shared" si="3"/>
        <v>0</v>
      </c>
      <c r="T60" s="57"/>
      <c r="U60" s="58" t="e">
        <f t="shared" si="11"/>
        <v>#DIV/0!</v>
      </c>
      <c r="V60" s="56">
        <f t="shared" si="4"/>
        <v>0</v>
      </c>
      <c r="W60" s="57"/>
      <c r="X60" s="58" t="e">
        <f t="shared" si="12"/>
        <v>#DIV/0!</v>
      </c>
      <c r="Y60" s="1"/>
      <c r="Z60" s="1"/>
      <c r="AA60" s="2"/>
      <c r="AB60" s="2"/>
      <c r="AC60" s="2"/>
      <c r="AD60" s="1"/>
      <c r="AG60" s="4"/>
      <c r="AJ60" s="4"/>
      <c r="AK60" s="4"/>
      <c r="AL60" s="4"/>
      <c r="AO60" s="4"/>
      <c r="AR60" s="4"/>
      <c r="AU60" s="4"/>
      <c r="AV60" s="1"/>
      <c r="AW60" s="1"/>
      <c r="AX60" s="4"/>
    </row>
    <row r="61" spans="1:50" s="89" customFormat="1" ht="24.95" customHeight="1" thickBot="1" x14ac:dyDescent="0.3">
      <c r="A61" s="125" t="s">
        <v>27</v>
      </c>
      <c r="B61" s="126"/>
      <c r="C61" s="126"/>
      <c r="D61" s="126"/>
      <c r="E61" s="126"/>
      <c r="F61" s="82">
        <f>SUM(F21:F60)</f>
        <v>57</v>
      </c>
      <c r="G61" s="83">
        <f>SUM(G21:G60)</f>
        <v>0</v>
      </c>
      <c r="H61" s="84">
        <f>SUM(H21:H60)</f>
        <v>0</v>
      </c>
      <c r="I61" s="85" t="e">
        <f>H61/G61</f>
        <v>#DIV/0!</v>
      </c>
      <c r="J61" s="83">
        <f>SUM(J21:J60)</f>
        <v>0</v>
      </c>
      <c r="K61" s="84">
        <f>SUM(K21:K60)</f>
        <v>0</v>
      </c>
      <c r="L61" s="85" t="e">
        <f>K61/J61</f>
        <v>#DIV/0!</v>
      </c>
      <c r="M61" s="83">
        <f>SUM(M21:M60)</f>
        <v>0</v>
      </c>
      <c r="N61" s="84">
        <f>SUM(N21:N60)</f>
        <v>0</v>
      </c>
      <c r="O61" s="85" t="e">
        <f>N61/M61</f>
        <v>#DIV/0!</v>
      </c>
      <c r="P61" s="83">
        <f>SUM(P21:P60)</f>
        <v>0</v>
      </c>
      <c r="Q61" s="84">
        <f>SUM(Q21:Q60)</f>
        <v>0</v>
      </c>
      <c r="R61" s="86" t="e">
        <f>Q61/P61</f>
        <v>#DIV/0!</v>
      </c>
      <c r="S61" s="83">
        <f>SUM(S21:S60)</f>
        <v>0</v>
      </c>
      <c r="T61" s="84">
        <f>SUM(T21:T60)</f>
        <v>0</v>
      </c>
      <c r="U61" s="85" t="e">
        <f>T61/S61</f>
        <v>#DIV/0!</v>
      </c>
      <c r="V61" s="83">
        <f>SUM(V21:V60)</f>
        <v>0</v>
      </c>
      <c r="W61" s="84">
        <f>SUM(W21:W60)</f>
        <v>0</v>
      </c>
      <c r="X61" s="85" t="e">
        <f>W61/V61</f>
        <v>#DIV/0!</v>
      </c>
      <c r="Y61" s="87"/>
      <c r="Z61" s="87"/>
      <c r="AA61" s="88"/>
      <c r="AB61" s="88"/>
      <c r="AC61" s="88"/>
      <c r="AD61" s="87"/>
      <c r="AG61" s="90"/>
      <c r="AJ61" s="90"/>
      <c r="AK61" s="90"/>
      <c r="AL61" s="90"/>
      <c r="AO61" s="90"/>
      <c r="AR61" s="90"/>
      <c r="AU61" s="90"/>
      <c r="AV61" s="87"/>
      <c r="AW61" s="87"/>
      <c r="AX61" s="90"/>
    </row>
    <row r="62" spans="1:50" s="3" customFormat="1" x14ac:dyDescent="0.25">
      <c r="A62" s="1"/>
      <c r="B62" s="1"/>
      <c r="C62" s="2"/>
      <c r="D62" s="2"/>
      <c r="E62" s="2"/>
      <c r="F62" s="1"/>
      <c r="I62" s="4"/>
      <c r="L62" s="4"/>
      <c r="O62" s="4"/>
      <c r="R62" s="4"/>
      <c r="AC62" s="4"/>
      <c r="AF62" s="4"/>
      <c r="AI62" s="4"/>
      <c r="AL62" s="4"/>
      <c r="AO62" s="4"/>
      <c r="AR62" s="4"/>
      <c r="AU62" s="4"/>
      <c r="AV62" s="1"/>
      <c r="AW62" s="1"/>
      <c r="AX62" s="4"/>
    </row>
    <row r="63" spans="1:50" s="3" customFormat="1" x14ac:dyDescent="0.25">
      <c r="A63" s="1"/>
      <c r="B63" s="1"/>
      <c r="C63" s="2"/>
      <c r="D63" s="2"/>
      <c r="E63" s="2"/>
      <c r="F63" s="1"/>
      <c r="I63" s="4"/>
      <c r="L63" s="4"/>
      <c r="O63" s="4"/>
      <c r="R63" s="4"/>
      <c r="AC63" s="4"/>
      <c r="AF63" s="4"/>
      <c r="AI63" s="4"/>
      <c r="AL63" s="4"/>
      <c r="AO63" s="4"/>
      <c r="AR63" s="4"/>
      <c r="AU63" s="4"/>
      <c r="AV63" s="1"/>
      <c r="AW63" s="1"/>
      <c r="AX63" s="4"/>
    </row>
    <row r="64" spans="1:50" x14ac:dyDescent="0.25">
      <c r="C64" s="2"/>
      <c r="D64" s="2"/>
      <c r="E64" s="2"/>
      <c r="G64" s="3"/>
      <c r="H64" s="3"/>
      <c r="I64" s="4"/>
    </row>
  </sheetData>
  <mergeCells count="39">
    <mergeCell ref="AK19:AM19"/>
    <mergeCell ref="V19:X19"/>
    <mergeCell ref="Y19:AA19"/>
    <mergeCell ref="AB19:AD19"/>
    <mergeCell ref="AE19:AG19"/>
    <mergeCell ref="AH19:AJ19"/>
    <mergeCell ref="Y18:AA18"/>
    <mergeCell ref="AB18:AD18"/>
    <mergeCell ref="AE18:AG18"/>
    <mergeCell ref="AH18:AJ18"/>
    <mergeCell ref="AK18:AM18"/>
    <mergeCell ref="B6:D6"/>
    <mergeCell ref="B7:D7"/>
    <mergeCell ref="B8:D8"/>
    <mergeCell ref="B9:D9"/>
    <mergeCell ref="A61:E61"/>
    <mergeCell ref="B10:D10"/>
    <mergeCell ref="B11:D11"/>
    <mergeCell ref="B13:D13"/>
    <mergeCell ref="B14:D14"/>
    <mergeCell ref="B15:D15"/>
    <mergeCell ref="B16:D16"/>
    <mergeCell ref="B12:D12"/>
    <mergeCell ref="A1:Z1"/>
    <mergeCell ref="A3:E3"/>
    <mergeCell ref="A18:F19"/>
    <mergeCell ref="G18:I18"/>
    <mergeCell ref="J18:L18"/>
    <mergeCell ref="M18:O18"/>
    <mergeCell ref="P18:R18"/>
    <mergeCell ref="G19:I19"/>
    <mergeCell ref="J19:L19"/>
    <mergeCell ref="M19:O19"/>
    <mergeCell ref="H13:I13"/>
    <mergeCell ref="S18:U18"/>
    <mergeCell ref="S19:U19"/>
    <mergeCell ref="P19:R19"/>
    <mergeCell ref="A5:D5"/>
    <mergeCell ref="V18:X18"/>
  </mergeCells>
  <phoneticPr fontId="3" type="noConversion"/>
  <printOptions horizontalCentered="1" verticalCentered="1"/>
  <pageMargins left="0.2" right="0" top="0" bottom="0" header="0.31496062992126" footer="0.31496062992126"/>
  <pageSetup paperSize="8" scale="62" fitToHeight="0" orientation="landscape" r:id="rId1"/>
  <rowBreaks count="1" manualBreakCount="1">
    <brk id="62" max="24" man="1"/>
  </rowBreaks>
  <colBreaks count="1" manualBreakCount="1">
    <brk id="21" max="61" man="1"/>
  </colBreaks>
  <ignoredErrors>
    <ignoredError sqref="AE21:AM2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2022年4-6月</vt:lpstr>
      <vt:lpstr>'2022年4-6月'!Print_Area</vt:lpstr>
      <vt:lpstr>'2022年4-6月'!Print_Titles</vt:lpstr>
    </vt:vector>
  </TitlesOfParts>
  <Company>Lukfook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 Tse</dc:creator>
  <cp:lastModifiedBy>User</cp:lastModifiedBy>
  <cp:lastPrinted>2022-04-29T07:00:20Z</cp:lastPrinted>
  <dcterms:created xsi:type="dcterms:W3CDTF">2021-04-07T03:15:01Z</dcterms:created>
  <dcterms:modified xsi:type="dcterms:W3CDTF">2022-05-06T11:58:15Z</dcterms:modified>
</cp:coreProperties>
</file>